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956"/>
  </bookViews>
  <sheets>
    <sheet name="Session Wise D-l" sheetId="7" r:id="rId1"/>
    <sheet name="MS - F21" sheetId="9" r:id="rId2"/>
    <sheet name="MS - S22" sheetId="11" r:id="rId3"/>
    <sheet name="BS F19" sheetId="12" r:id="rId4"/>
    <sheet name="BS S20" sheetId="13" r:id="rId5"/>
    <sheet name="MS(PM) F22" sheetId="32" r:id="rId6"/>
    <sheet name="MS(PM) S22" sheetId="31" r:id="rId7"/>
    <sheet name="MS(ISL) S22" sheetId="15" r:id="rId8"/>
    <sheet name="MS(HRM&amp;OP,MP&amp;SM,Media,ISLM) F21" sheetId="14" r:id="rId9"/>
    <sheet name="BBA,BSS &amp; BS(A&amp;F) S20" sheetId="17" r:id="rId10"/>
    <sheet name="BBA,BSS &amp; BS(A&amp;F) F19" sheetId="16" r:id="rId11"/>
    <sheet name="BS(MBM) F-21" sheetId="27" r:id="rId12"/>
    <sheet name="PhD(MS) S21" sheetId="18" r:id="rId13"/>
    <sheet name="MBA F22" sheetId="21" r:id="rId14"/>
    <sheet name="MBA S22" sheetId="20" r:id="rId15"/>
    <sheet name="MBA F21" sheetId="19" r:id="rId16"/>
    <sheet name="MBA(WE) F22" sheetId="24" r:id="rId17"/>
    <sheet name="MBA(WE) S22" sheetId="23" r:id="rId18"/>
    <sheet name="MBA(WE) F21" sheetId="22" r:id="rId19"/>
    <sheet name="MS(ES) F21" sheetId="33" r:id="rId20"/>
    <sheet name="BS(ES) S20" sheetId="29" r:id="rId21"/>
    <sheet name="BS(ES) F19" sheetId="28" r:id="rId22"/>
    <sheet name="BS(Psy) F19" sheetId="34" r:id="rId23"/>
    <sheet name="BS(Psy) S20" sheetId="35" r:id="rId24"/>
    <sheet name="MS CP F21" sheetId="36" r:id="rId25"/>
    <sheet name="MS CP S22" sheetId="37" r:id="rId26"/>
    <sheet name="M.Phil F21" sheetId="38" r:id="rId27"/>
    <sheet name="M.Phil S22" sheetId="39" r:id="rId28"/>
  </sheets>
  <externalReferences>
    <externalReference r:id="rId29"/>
    <externalReference r:id="rId30"/>
  </externalReferences>
  <definedNames>
    <definedName name="_xlnm._FilterDatabase" localSheetId="22" hidden="1">'BS(Psy) F19'!$A$4:$D$137</definedName>
    <definedName name="abc" localSheetId="10">'BBA,BSS &amp; BS(A&amp;F) F19'!$C$1:$G$309</definedName>
    <definedName name="abc" localSheetId="9">'BBA,BSS &amp; BS(A&amp;F) S20'!$C$1:$G$305</definedName>
    <definedName name="abc" localSheetId="11">'BS(MBM) F-21'!$C$1:$G$1</definedName>
    <definedName name="abc_1" localSheetId="10">'BBA,BSS &amp; BS(A&amp;F) F19'!$C$1:$G$309</definedName>
    <definedName name="abc_1" localSheetId="9">'BBA,BSS &amp; BS(A&amp;F) S20'!$C$1:$G$305</definedName>
    <definedName name="abc_1" localSheetId="11">'BS(MBM) F-21'!$C$1:$G$1</definedName>
  </definedNames>
  <calcPr calcId="152511"/>
</workbook>
</file>

<file path=xl/calcChain.xml><?xml version="1.0" encoding="utf-8"?>
<calcChain xmlns="http://schemas.openxmlformats.org/spreadsheetml/2006/main">
  <c r="J11" i="33" l="1"/>
  <c r="I11" i="33"/>
  <c r="G11" i="33"/>
  <c r="J10" i="33"/>
  <c r="I10" i="33"/>
  <c r="G7" i="33"/>
  <c r="J9" i="33"/>
  <c r="I9" i="33"/>
  <c r="G6" i="33"/>
  <c r="J8" i="33"/>
  <c r="I8" i="33"/>
  <c r="G10" i="33"/>
  <c r="J7" i="33"/>
  <c r="I7" i="33"/>
  <c r="G9" i="33"/>
  <c r="J6" i="33"/>
  <c r="I6" i="33"/>
  <c r="G5" i="33"/>
  <c r="J5" i="33"/>
  <c r="I5" i="33"/>
  <c r="G8" i="33"/>
  <c r="B14" i="33" l="1"/>
  <c r="H14" i="33"/>
  <c r="B13" i="33"/>
  <c r="B15" i="33" s="1"/>
  <c r="H13" i="33"/>
  <c r="H15" i="33" l="1"/>
  <c r="J41" i="32"/>
  <c r="I41" i="32"/>
  <c r="G41" i="32"/>
  <c r="J40" i="32"/>
  <c r="I40" i="32"/>
  <c r="G24" i="32"/>
  <c r="J39" i="32"/>
  <c r="I39" i="32"/>
  <c r="G40" i="32"/>
  <c r="J38" i="32"/>
  <c r="I38" i="32"/>
  <c r="G23" i="32"/>
  <c r="J37" i="32"/>
  <c r="I37" i="32"/>
  <c r="G39" i="32"/>
  <c r="J36" i="32"/>
  <c r="I36" i="32"/>
  <c r="G22" i="32"/>
  <c r="J35" i="32"/>
  <c r="I35" i="32"/>
  <c r="G21" i="32"/>
  <c r="J34" i="32"/>
  <c r="I34" i="32"/>
  <c r="G38" i="32"/>
  <c r="J33" i="32"/>
  <c r="I33" i="32"/>
  <c r="G37" i="32"/>
  <c r="J32" i="32"/>
  <c r="I32" i="32"/>
  <c r="G36" i="32"/>
  <c r="J31" i="32"/>
  <c r="I31" i="32"/>
  <c r="G20" i="32"/>
  <c r="J30" i="32"/>
  <c r="I30" i="32"/>
  <c r="G35" i="32"/>
  <c r="J29" i="32"/>
  <c r="I29" i="32"/>
  <c r="G19" i="32"/>
  <c r="J28" i="32"/>
  <c r="I28" i="32"/>
  <c r="G34" i="32"/>
  <c r="J27" i="32"/>
  <c r="I27" i="32"/>
  <c r="G18" i="32"/>
  <c r="J26" i="32"/>
  <c r="I26" i="32"/>
  <c r="G17" i="32"/>
  <c r="J25" i="32"/>
  <c r="I25" i="32"/>
  <c r="G16" i="32"/>
  <c r="J24" i="32"/>
  <c r="I24" i="32"/>
  <c r="G15" i="32"/>
  <c r="J23" i="32"/>
  <c r="I23" i="32"/>
  <c r="G14" i="32"/>
  <c r="J22" i="32"/>
  <c r="I22" i="32"/>
  <c r="G33" i="32"/>
  <c r="J21" i="32"/>
  <c r="I21" i="32"/>
  <c r="G32" i="32"/>
  <c r="J20" i="32"/>
  <c r="I20" i="32"/>
  <c r="G31" i="32"/>
  <c r="J19" i="32"/>
  <c r="I19" i="32"/>
  <c r="G13" i="32"/>
  <c r="J18" i="32"/>
  <c r="I18" i="32"/>
  <c r="G12" i="32"/>
  <c r="J17" i="32"/>
  <c r="I17" i="32"/>
  <c r="G30" i="32"/>
  <c r="J16" i="32"/>
  <c r="I16" i="32"/>
  <c r="G11" i="32"/>
  <c r="J15" i="32"/>
  <c r="I15" i="32"/>
  <c r="G10" i="32"/>
  <c r="J14" i="32"/>
  <c r="I14" i="32"/>
  <c r="G29" i="32"/>
  <c r="J13" i="32"/>
  <c r="I13" i="32"/>
  <c r="G28" i="32"/>
  <c r="J12" i="32"/>
  <c r="I12" i="32"/>
  <c r="G9" i="32"/>
  <c r="J11" i="32"/>
  <c r="I11" i="32"/>
  <c r="G8" i="32"/>
  <c r="J10" i="32"/>
  <c r="I10" i="32"/>
  <c r="G7" i="32"/>
  <c r="J9" i="32"/>
  <c r="I9" i="32"/>
  <c r="G27" i="32"/>
  <c r="J8" i="32"/>
  <c r="I8" i="32"/>
  <c r="G6" i="32"/>
  <c r="J7" i="32"/>
  <c r="I7" i="32"/>
  <c r="G26" i="32"/>
  <c r="J6" i="32"/>
  <c r="I6" i="32"/>
  <c r="G5" i="32"/>
  <c r="J5" i="32"/>
  <c r="I5" i="32"/>
  <c r="G25" i="32"/>
  <c r="B44" i="32" s="1"/>
  <c r="J47" i="31"/>
  <c r="I47" i="31"/>
  <c r="G47" i="31"/>
  <c r="J46" i="31"/>
  <c r="I46" i="31"/>
  <c r="G46" i="31"/>
  <c r="J45" i="31"/>
  <c r="I45" i="31"/>
  <c r="G45" i="31"/>
  <c r="J44" i="31"/>
  <c r="I44" i="31"/>
  <c r="G44" i="31"/>
  <c r="J43" i="31"/>
  <c r="I43" i="31"/>
  <c r="G43" i="31"/>
  <c r="J56" i="31"/>
  <c r="I56" i="31"/>
  <c r="G56" i="31"/>
  <c r="J42" i="31"/>
  <c r="I42" i="31"/>
  <c r="G42" i="31"/>
  <c r="J41" i="31"/>
  <c r="I41" i="31"/>
  <c r="G41" i="31"/>
  <c r="J55" i="31"/>
  <c r="I55" i="31"/>
  <c r="G55" i="31"/>
  <c r="J40" i="31"/>
  <c r="I40" i="31"/>
  <c r="G40" i="31"/>
  <c r="J39" i="31"/>
  <c r="I39" i="31"/>
  <c r="G39" i="31"/>
  <c r="J38" i="31"/>
  <c r="I38" i="31"/>
  <c r="G38" i="31"/>
  <c r="J37" i="31"/>
  <c r="I37" i="31"/>
  <c r="G37" i="31"/>
  <c r="J36" i="31"/>
  <c r="I36" i="31"/>
  <c r="G36" i="31"/>
  <c r="J35" i="31"/>
  <c r="I35" i="31"/>
  <c r="G35" i="31"/>
  <c r="J34" i="31"/>
  <c r="I34" i="31"/>
  <c r="G34" i="31"/>
  <c r="J33" i="31"/>
  <c r="I33" i="31"/>
  <c r="G33" i="31"/>
  <c r="J32" i="31"/>
  <c r="I32" i="31"/>
  <c r="G32" i="31"/>
  <c r="J31" i="31"/>
  <c r="I31" i="31"/>
  <c r="G31" i="31"/>
  <c r="J30" i="31"/>
  <c r="I30" i="31"/>
  <c r="G30" i="31"/>
  <c r="J29" i="31"/>
  <c r="I29" i="31"/>
  <c r="G29" i="31"/>
  <c r="J28" i="31"/>
  <c r="I28" i="31"/>
  <c r="G28" i="31"/>
  <c r="J27" i="31"/>
  <c r="I27" i="31"/>
  <c r="G27" i="31"/>
  <c r="J26" i="31"/>
  <c r="I26" i="31"/>
  <c r="G26" i="31"/>
  <c r="J54" i="31"/>
  <c r="I54" i="31"/>
  <c r="G54" i="31"/>
  <c r="J25" i="31"/>
  <c r="I25" i="31"/>
  <c r="G25" i="31"/>
  <c r="J24" i="31"/>
  <c r="I24" i="31"/>
  <c r="G24" i="31"/>
  <c r="J23" i="31"/>
  <c r="I23" i="31"/>
  <c r="G23" i="31"/>
  <c r="J53" i="31"/>
  <c r="I53" i="31"/>
  <c r="G53" i="31"/>
  <c r="J22" i="31"/>
  <c r="I22" i="31"/>
  <c r="G22" i="31"/>
  <c r="J21" i="31"/>
  <c r="I21" i="31"/>
  <c r="G21" i="31"/>
  <c r="J20" i="31"/>
  <c r="I20" i="31"/>
  <c r="G20" i="31"/>
  <c r="J19" i="31"/>
  <c r="I19" i="31"/>
  <c r="G19" i="31"/>
  <c r="J52" i="31"/>
  <c r="I52" i="31"/>
  <c r="G52" i="31"/>
  <c r="J18" i="31"/>
  <c r="I18" i="31"/>
  <c r="G18" i="31"/>
  <c r="J17" i="31"/>
  <c r="I17" i="31"/>
  <c r="G17" i="31"/>
  <c r="J51" i="31"/>
  <c r="I51" i="31"/>
  <c r="G51" i="31"/>
  <c r="J16" i="31"/>
  <c r="I16" i="31"/>
  <c r="G16" i="31"/>
  <c r="J15" i="31"/>
  <c r="I15" i="31"/>
  <c r="G15" i="31"/>
  <c r="J14" i="31"/>
  <c r="I14" i="31"/>
  <c r="G14" i="31"/>
  <c r="J13" i="31"/>
  <c r="I13" i="31"/>
  <c r="G13" i="31"/>
  <c r="J12" i="31"/>
  <c r="I12" i="31"/>
  <c r="G12" i="31"/>
  <c r="J11" i="31"/>
  <c r="I11" i="31"/>
  <c r="G11" i="31"/>
  <c r="J10" i="31"/>
  <c r="I10" i="31"/>
  <c r="G10" i="31"/>
  <c r="J9" i="31"/>
  <c r="I9" i="31"/>
  <c r="G9" i="31"/>
  <c r="J50" i="31"/>
  <c r="I50" i="31"/>
  <c r="G50" i="31"/>
  <c r="J8" i="31"/>
  <c r="I8" i="31"/>
  <c r="G8" i="31"/>
  <c r="J7" i="31"/>
  <c r="I7" i="31"/>
  <c r="G7" i="31"/>
  <c r="J6" i="31"/>
  <c r="I6" i="31"/>
  <c r="G6" i="31"/>
  <c r="J5" i="31"/>
  <c r="I5" i="31"/>
  <c r="G5" i="31"/>
  <c r="J49" i="31"/>
  <c r="I49" i="31"/>
  <c r="G49" i="31"/>
  <c r="J48" i="31"/>
  <c r="I48" i="31"/>
  <c r="G48" i="31"/>
  <c r="B58" i="31" l="1"/>
  <c r="H59" i="31"/>
  <c r="H44" i="32"/>
  <c r="B43" i="32"/>
  <c r="B45" i="32" s="1"/>
  <c r="H43" i="32"/>
  <c r="H58" i="31"/>
  <c r="B59" i="31"/>
  <c r="B60" i="31" s="1"/>
  <c r="H60" i="31" l="1"/>
  <c r="H45" i="32"/>
  <c r="J12" i="29" l="1"/>
  <c r="I12" i="29"/>
  <c r="G9" i="29"/>
  <c r="J11" i="29"/>
  <c r="I11" i="29"/>
  <c r="G12" i="29"/>
  <c r="J10" i="29"/>
  <c r="I10" i="29"/>
  <c r="G8" i="29"/>
  <c r="J9" i="29"/>
  <c r="I9" i="29"/>
  <c r="G11" i="29"/>
  <c r="J8" i="29"/>
  <c r="I8" i="29"/>
  <c r="G7" i="29"/>
  <c r="J7" i="29"/>
  <c r="I7" i="29"/>
  <c r="G10" i="29"/>
  <c r="J6" i="29"/>
  <c r="I6" i="29"/>
  <c r="G6" i="29"/>
  <c r="J5" i="29"/>
  <c r="I5" i="29"/>
  <c r="H17" i="29" s="1"/>
  <c r="G5" i="29"/>
  <c r="B17" i="29" s="1"/>
  <c r="J13" i="28"/>
  <c r="I13" i="28"/>
  <c r="G13" i="28"/>
  <c r="J12" i="28"/>
  <c r="I12" i="28"/>
  <c r="G11" i="28"/>
  <c r="J11" i="28"/>
  <c r="I11" i="28"/>
  <c r="G10" i="28"/>
  <c r="J10" i="28"/>
  <c r="I10" i="28"/>
  <c r="G9" i="28"/>
  <c r="J9" i="28"/>
  <c r="I9" i="28"/>
  <c r="G8" i="28"/>
  <c r="J8" i="28"/>
  <c r="I8" i="28"/>
  <c r="G12" i="28"/>
  <c r="J7" i="28"/>
  <c r="I7" i="28"/>
  <c r="G7" i="28"/>
  <c r="J6" i="28"/>
  <c r="I6" i="28"/>
  <c r="G6" i="28"/>
  <c r="J5" i="28"/>
  <c r="I5" i="28"/>
  <c r="H18" i="28" s="1"/>
  <c r="G5" i="28"/>
  <c r="B18" i="28" l="1"/>
  <c r="B16" i="29"/>
  <c r="B18" i="29" s="1"/>
  <c r="H16" i="29"/>
  <c r="B17" i="28"/>
  <c r="B19" i="28" s="1"/>
  <c r="H17" i="28"/>
  <c r="J5" i="27"/>
  <c r="I5" i="27"/>
  <c r="G5" i="27"/>
  <c r="J4" i="27"/>
  <c r="I4" i="27"/>
  <c r="H9" i="27" s="1"/>
  <c r="G4" i="27"/>
  <c r="B9" i="27" s="1"/>
  <c r="H19" i="28" l="1"/>
  <c r="H18" i="29"/>
  <c r="B8" i="27"/>
  <c r="B10" i="27" s="1"/>
  <c r="H8" i="27"/>
  <c r="H10" i="27" l="1"/>
  <c r="I54" i="24"/>
  <c r="G54" i="24"/>
  <c r="I53" i="24"/>
  <c r="G41" i="24"/>
  <c r="I52" i="24"/>
  <c r="G40" i="24"/>
  <c r="I51" i="24"/>
  <c r="G39" i="24"/>
  <c r="I50" i="24"/>
  <c r="G38" i="24"/>
  <c r="I49" i="24"/>
  <c r="G37" i="24"/>
  <c r="I48" i="24"/>
  <c r="G36" i="24"/>
  <c r="I47" i="24"/>
  <c r="G53" i="24"/>
  <c r="I46" i="24"/>
  <c r="G35" i="24"/>
  <c r="I45" i="24"/>
  <c r="G34" i="24"/>
  <c r="I44" i="24"/>
  <c r="G33" i="24"/>
  <c r="I43" i="24"/>
  <c r="G32" i="24"/>
  <c r="I42" i="24"/>
  <c r="G52" i="24"/>
  <c r="I41" i="24"/>
  <c r="G31" i="24"/>
  <c r="I40" i="24"/>
  <c r="G30" i="24"/>
  <c r="I39" i="24"/>
  <c r="G51" i="24"/>
  <c r="I38" i="24"/>
  <c r="G29" i="24"/>
  <c r="I37" i="24"/>
  <c r="G28" i="24"/>
  <c r="I36" i="24"/>
  <c r="G50" i="24"/>
  <c r="I35" i="24"/>
  <c r="G27" i="24"/>
  <c r="I34" i="24"/>
  <c r="G26" i="24"/>
  <c r="I33" i="24"/>
  <c r="G49" i="24"/>
  <c r="I32" i="24"/>
  <c r="G25" i="24"/>
  <c r="I31" i="24"/>
  <c r="G24" i="24"/>
  <c r="I30" i="24"/>
  <c r="G23" i="24"/>
  <c r="I29" i="24"/>
  <c r="G22" i="24"/>
  <c r="I28" i="24"/>
  <c r="G48" i="24"/>
  <c r="I27" i="24"/>
  <c r="G21" i="24"/>
  <c r="I26" i="24"/>
  <c r="G20" i="24"/>
  <c r="I25" i="24"/>
  <c r="G47" i="24"/>
  <c r="I24" i="24"/>
  <c r="G46" i="24"/>
  <c r="I23" i="24"/>
  <c r="G19" i="24"/>
  <c r="I22" i="24"/>
  <c r="G18" i="24"/>
  <c r="I21" i="24"/>
  <c r="G17" i="24"/>
  <c r="I20" i="24"/>
  <c r="G45" i="24"/>
  <c r="J19" i="24"/>
  <c r="I19" i="24"/>
  <c r="G16" i="24"/>
  <c r="J18" i="24"/>
  <c r="I18" i="24"/>
  <c r="G44" i="24"/>
  <c r="J17" i="24"/>
  <c r="I17" i="24"/>
  <c r="G15" i="24"/>
  <c r="J16" i="24"/>
  <c r="I16" i="24"/>
  <c r="G43" i="24"/>
  <c r="J15" i="24"/>
  <c r="I15" i="24"/>
  <c r="G14" i="24"/>
  <c r="J14" i="24"/>
  <c r="I14" i="24"/>
  <c r="G13" i="24"/>
  <c r="J13" i="24"/>
  <c r="I13" i="24"/>
  <c r="G12" i="24"/>
  <c r="J12" i="24"/>
  <c r="I12" i="24"/>
  <c r="G11" i="24"/>
  <c r="J11" i="24"/>
  <c r="I11" i="24"/>
  <c r="G10" i="24"/>
  <c r="J10" i="24"/>
  <c r="I10" i="24"/>
  <c r="G42" i="24"/>
  <c r="J9" i="24"/>
  <c r="I9" i="24"/>
  <c r="G9" i="24"/>
  <c r="J8" i="24"/>
  <c r="I8" i="24"/>
  <c r="G8" i="24"/>
  <c r="J7" i="24"/>
  <c r="I7" i="24"/>
  <c r="G7" i="24"/>
  <c r="J6" i="24"/>
  <c r="I6" i="24"/>
  <c r="G6" i="24"/>
  <c r="J5" i="24"/>
  <c r="I5" i="24"/>
  <c r="H58" i="24" s="1"/>
  <c r="G5" i="24"/>
  <c r="J102" i="23"/>
  <c r="I102" i="23"/>
  <c r="G102" i="23"/>
  <c r="J101" i="23"/>
  <c r="I101" i="23"/>
  <c r="G101" i="23"/>
  <c r="J100" i="23"/>
  <c r="I100" i="23"/>
  <c r="G100" i="23"/>
  <c r="J99" i="23"/>
  <c r="I99" i="23"/>
  <c r="G99" i="23"/>
  <c r="J98" i="23"/>
  <c r="I98" i="23"/>
  <c r="G97" i="23"/>
  <c r="J97" i="23"/>
  <c r="I97" i="23"/>
  <c r="G96" i="23"/>
  <c r="A97" i="23"/>
  <c r="A98" i="23" s="1"/>
  <c r="A99" i="23" s="1"/>
  <c r="A100" i="23" s="1"/>
  <c r="A101" i="23" s="1"/>
  <c r="A102" i="23" s="1"/>
  <c r="J96" i="23"/>
  <c r="I96" i="23"/>
  <c r="G95" i="23"/>
  <c r="J95" i="23"/>
  <c r="I95" i="23"/>
  <c r="G94" i="23"/>
  <c r="A95" i="23"/>
  <c r="J94" i="23"/>
  <c r="I94" i="23"/>
  <c r="G98" i="23"/>
  <c r="J82" i="23"/>
  <c r="I82" i="23"/>
  <c r="G72" i="23"/>
  <c r="J81" i="23"/>
  <c r="I81" i="23"/>
  <c r="G71" i="23"/>
  <c r="J80" i="23"/>
  <c r="I80" i="23"/>
  <c r="G82" i="23"/>
  <c r="J79" i="23"/>
  <c r="I79" i="23"/>
  <c r="G70" i="23"/>
  <c r="J78" i="23"/>
  <c r="I78" i="23"/>
  <c r="G81" i="23"/>
  <c r="J77" i="23"/>
  <c r="I77" i="23"/>
  <c r="G69" i="23"/>
  <c r="J76" i="23"/>
  <c r="I76" i="23"/>
  <c r="G80" i="23"/>
  <c r="J75" i="23"/>
  <c r="I75" i="23"/>
  <c r="G68" i="23"/>
  <c r="J74" i="23"/>
  <c r="I74" i="23"/>
  <c r="G67" i="23"/>
  <c r="J73" i="23"/>
  <c r="I73" i="23"/>
  <c r="G66" i="23"/>
  <c r="J72" i="23"/>
  <c r="I72" i="23"/>
  <c r="G65" i="23"/>
  <c r="J71" i="23"/>
  <c r="I71" i="23"/>
  <c r="G64" i="23"/>
  <c r="J70" i="23"/>
  <c r="I70" i="23"/>
  <c r="G79" i="23"/>
  <c r="J69" i="23"/>
  <c r="I69" i="23"/>
  <c r="G78" i="23"/>
  <c r="J68" i="23"/>
  <c r="I68" i="23"/>
  <c r="G63" i="23"/>
  <c r="J67" i="23"/>
  <c r="I67" i="23"/>
  <c r="G62" i="23"/>
  <c r="J66" i="23"/>
  <c r="I66" i="23"/>
  <c r="G77" i="23"/>
  <c r="J65" i="23"/>
  <c r="I65" i="23"/>
  <c r="G76" i="23"/>
  <c r="J64" i="23"/>
  <c r="I64" i="23"/>
  <c r="G61" i="23"/>
  <c r="J63" i="23"/>
  <c r="I63" i="23"/>
  <c r="G60" i="23"/>
  <c r="J62" i="23"/>
  <c r="I62" i="23"/>
  <c r="G59" i="23"/>
  <c r="J61" i="23"/>
  <c r="I61" i="23"/>
  <c r="G58" i="23"/>
  <c r="J60" i="23"/>
  <c r="I60" i="23"/>
  <c r="G57" i="23"/>
  <c r="J59" i="23"/>
  <c r="I59" i="23"/>
  <c r="G75" i="23"/>
  <c r="J58" i="23"/>
  <c r="I58" i="23"/>
  <c r="G56" i="23"/>
  <c r="J57" i="23"/>
  <c r="I57" i="23"/>
  <c r="G55" i="23"/>
  <c r="J56" i="23"/>
  <c r="I56" i="23"/>
  <c r="G74" i="23"/>
  <c r="A56" i="23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J55" i="23"/>
  <c r="I55" i="23"/>
  <c r="G54" i="23"/>
  <c r="J54" i="23"/>
  <c r="I54" i="23"/>
  <c r="G73" i="23"/>
  <c r="I42" i="23"/>
  <c r="G31" i="23"/>
  <c r="I41" i="23"/>
  <c r="G42" i="23"/>
  <c r="I40" i="23"/>
  <c r="G41" i="23"/>
  <c r="I39" i="23"/>
  <c r="G40" i="23"/>
  <c r="I38" i="23"/>
  <c r="G30" i="23"/>
  <c r="I37" i="23"/>
  <c r="G29" i="23"/>
  <c r="I36" i="23"/>
  <c r="G28" i="23"/>
  <c r="I35" i="23"/>
  <c r="G27" i="23"/>
  <c r="I34" i="23"/>
  <c r="G39" i="23"/>
  <c r="I33" i="23"/>
  <c r="G26" i="23"/>
  <c r="I32" i="23"/>
  <c r="G25" i="23"/>
  <c r="I31" i="23"/>
  <c r="G24" i="23"/>
  <c r="I30" i="23"/>
  <c r="G38" i="23"/>
  <c r="I29" i="23"/>
  <c r="G23" i="23"/>
  <c r="I28" i="23"/>
  <c r="G37" i="23"/>
  <c r="I27" i="23"/>
  <c r="G36" i="23"/>
  <c r="I26" i="23"/>
  <c r="G22" i="23"/>
  <c r="I25" i="23"/>
  <c r="G21" i="23"/>
  <c r="I24" i="23"/>
  <c r="G20" i="23"/>
  <c r="I23" i="23"/>
  <c r="G19" i="23"/>
  <c r="J22" i="23"/>
  <c r="I22" i="23"/>
  <c r="G18" i="23"/>
  <c r="J21" i="23"/>
  <c r="I21" i="23"/>
  <c r="G17" i="23"/>
  <c r="J20" i="23"/>
  <c r="I20" i="23"/>
  <c r="G16" i="23"/>
  <c r="J19" i="23"/>
  <c r="I19" i="23"/>
  <c r="G15" i="23"/>
  <c r="J18" i="23"/>
  <c r="I18" i="23"/>
  <c r="G35" i="23"/>
  <c r="J17" i="23"/>
  <c r="I17" i="23"/>
  <c r="G14" i="23"/>
  <c r="J16" i="23"/>
  <c r="I16" i="23"/>
  <c r="G13" i="23"/>
  <c r="J15" i="23"/>
  <c r="I15" i="23"/>
  <c r="G12" i="23"/>
  <c r="J14" i="23"/>
  <c r="I14" i="23"/>
  <c r="G11" i="23"/>
  <c r="J13" i="23"/>
  <c r="I13" i="23"/>
  <c r="G34" i="23"/>
  <c r="J12" i="23"/>
  <c r="I12" i="23"/>
  <c r="G10" i="23"/>
  <c r="J11" i="23"/>
  <c r="I11" i="23"/>
  <c r="G33" i="23"/>
  <c r="J10" i="23"/>
  <c r="I10" i="23"/>
  <c r="G32" i="23"/>
  <c r="J9" i="23"/>
  <c r="I9" i="23"/>
  <c r="G9" i="23"/>
  <c r="J8" i="23"/>
  <c r="I8" i="23"/>
  <c r="G8" i="23"/>
  <c r="J7" i="23"/>
  <c r="I7" i="23"/>
  <c r="G7" i="23"/>
  <c r="J6" i="23"/>
  <c r="I6" i="23"/>
  <c r="G6" i="23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J5" i="23"/>
  <c r="I5" i="23"/>
  <c r="G5" i="23"/>
  <c r="J61" i="22"/>
  <c r="I61" i="22"/>
  <c r="G58" i="22"/>
  <c r="J60" i="22"/>
  <c r="I60" i="22"/>
  <c r="G57" i="22"/>
  <c r="J59" i="22"/>
  <c r="I59" i="22"/>
  <c r="G56" i="22"/>
  <c r="J58" i="22"/>
  <c r="I58" i="22"/>
  <c r="G61" i="22"/>
  <c r="J57" i="22"/>
  <c r="I57" i="22"/>
  <c r="G55" i="22"/>
  <c r="J56" i="22"/>
  <c r="I56" i="22"/>
  <c r="G54" i="22"/>
  <c r="J55" i="22"/>
  <c r="I55" i="22"/>
  <c r="G53" i="22"/>
  <c r="J54" i="22"/>
  <c r="I54" i="22"/>
  <c r="G52" i="22"/>
  <c r="J53" i="22"/>
  <c r="I53" i="22"/>
  <c r="G51" i="22"/>
  <c r="J52" i="22"/>
  <c r="I52" i="22"/>
  <c r="G50" i="22"/>
  <c r="J51" i="22"/>
  <c r="I51" i="22"/>
  <c r="G49" i="22"/>
  <c r="J50" i="22"/>
  <c r="I50" i="22"/>
  <c r="G60" i="22"/>
  <c r="A50" i="22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J49" i="22"/>
  <c r="I49" i="22"/>
  <c r="G48" i="22"/>
  <c r="J48" i="22"/>
  <c r="I48" i="22"/>
  <c r="G59" i="22"/>
  <c r="A48" i="22"/>
  <c r="J47" i="22"/>
  <c r="I47" i="22"/>
  <c r="G47" i="22"/>
  <c r="J35" i="22"/>
  <c r="I35" i="22"/>
  <c r="G27" i="22"/>
  <c r="J34" i="22"/>
  <c r="I34" i="22"/>
  <c r="G35" i="22"/>
  <c r="J33" i="22"/>
  <c r="I33" i="22"/>
  <c r="G26" i="22"/>
  <c r="J32" i="22"/>
  <c r="I32" i="22"/>
  <c r="G25" i="22"/>
  <c r="J31" i="22"/>
  <c r="I31" i="22"/>
  <c r="G24" i="22"/>
  <c r="J30" i="22"/>
  <c r="I30" i="22"/>
  <c r="G23" i="22"/>
  <c r="J29" i="22"/>
  <c r="I29" i="22"/>
  <c r="G22" i="22"/>
  <c r="J28" i="22"/>
  <c r="I28" i="22"/>
  <c r="G21" i="22"/>
  <c r="J27" i="22"/>
  <c r="I27" i="22"/>
  <c r="G34" i="22"/>
  <c r="J26" i="22"/>
  <c r="I26" i="22"/>
  <c r="G20" i="22"/>
  <c r="J25" i="22"/>
  <c r="I25" i="22"/>
  <c r="G33" i="22"/>
  <c r="J24" i="22"/>
  <c r="I24" i="22"/>
  <c r="G19" i="22"/>
  <c r="J23" i="22"/>
  <c r="I23" i="22"/>
  <c r="G32" i="22"/>
  <c r="J22" i="22"/>
  <c r="I22" i="22"/>
  <c r="G31" i="22"/>
  <c r="J21" i="22"/>
  <c r="I21" i="22"/>
  <c r="G30" i="22"/>
  <c r="J20" i="22"/>
  <c r="I20" i="22"/>
  <c r="G18" i="22"/>
  <c r="J19" i="22"/>
  <c r="I19" i="22"/>
  <c r="G17" i="22"/>
  <c r="J18" i="22"/>
  <c r="I18" i="22"/>
  <c r="G16" i="22"/>
  <c r="J17" i="22"/>
  <c r="I17" i="22"/>
  <c r="G15" i="22"/>
  <c r="J16" i="22"/>
  <c r="I16" i="22"/>
  <c r="G14" i="22"/>
  <c r="J15" i="22"/>
  <c r="I15" i="22"/>
  <c r="G13" i="22"/>
  <c r="J14" i="22"/>
  <c r="I14" i="22"/>
  <c r="G12" i="22"/>
  <c r="J13" i="22"/>
  <c r="I13" i="22"/>
  <c r="G11" i="22"/>
  <c r="J12" i="22"/>
  <c r="I12" i="22"/>
  <c r="G10" i="22"/>
  <c r="J11" i="22"/>
  <c r="I11" i="22"/>
  <c r="G9" i="22"/>
  <c r="J10" i="22"/>
  <c r="I10" i="22"/>
  <c r="G8" i="22"/>
  <c r="J9" i="22"/>
  <c r="I9" i="22"/>
  <c r="G7" i="22"/>
  <c r="J8" i="22"/>
  <c r="I8" i="22"/>
  <c r="G29" i="22"/>
  <c r="J7" i="22"/>
  <c r="I7" i="22"/>
  <c r="G6" i="22"/>
  <c r="A7" i="22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J6" i="22"/>
  <c r="I6" i="22"/>
  <c r="G5" i="22"/>
  <c r="J5" i="22"/>
  <c r="I5" i="22"/>
  <c r="G28" i="22"/>
  <c r="B64" i="22" l="1"/>
  <c r="H106" i="23"/>
  <c r="H46" i="23"/>
  <c r="H39" i="22"/>
  <c r="B86" i="23"/>
  <c r="B105" i="23"/>
  <c r="B46" i="23"/>
  <c r="H86" i="23"/>
  <c r="B57" i="24"/>
  <c r="B39" i="22"/>
  <c r="H65" i="22"/>
  <c r="B58" i="24"/>
  <c r="B59" i="24" s="1"/>
  <c r="H57" i="24"/>
  <c r="B85" i="23"/>
  <c r="H105" i="23"/>
  <c r="B106" i="23"/>
  <c r="B45" i="23"/>
  <c r="H85" i="23"/>
  <c r="H45" i="23"/>
  <c r="H64" i="22"/>
  <c r="H38" i="22"/>
  <c r="B65" i="22"/>
  <c r="B66" i="22" s="1"/>
  <c r="B38" i="22"/>
  <c r="B40" i="22" s="1"/>
  <c r="B107" i="23" l="1"/>
  <c r="B87" i="23"/>
  <c r="B47" i="23"/>
  <c r="H40" i="22"/>
  <c r="H66" i="22"/>
  <c r="H87" i="23"/>
  <c r="H47" i="23"/>
  <c r="H107" i="23"/>
  <c r="H59" i="24"/>
  <c r="J16" i="21"/>
  <c r="I16" i="21"/>
  <c r="G12" i="21"/>
  <c r="I15" i="21"/>
  <c r="G16" i="21"/>
  <c r="J14" i="21"/>
  <c r="I14" i="21"/>
  <c r="G11" i="21"/>
  <c r="J13" i="21"/>
  <c r="I13" i="21"/>
  <c r="G10" i="21"/>
  <c r="J12" i="21"/>
  <c r="I12" i="21"/>
  <c r="G15" i="21"/>
  <c r="J11" i="21"/>
  <c r="I11" i="21"/>
  <c r="G9" i="21"/>
  <c r="J10" i="21"/>
  <c r="I10" i="21"/>
  <c r="G14" i="21"/>
  <c r="J9" i="21"/>
  <c r="I9" i="21"/>
  <c r="G13" i="21"/>
  <c r="J8" i="21"/>
  <c r="I8" i="21"/>
  <c r="G8" i="21"/>
  <c r="J7" i="21"/>
  <c r="I7" i="21"/>
  <c r="G7" i="21"/>
  <c r="J6" i="21"/>
  <c r="I6" i="21"/>
  <c r="G6" i="21"/>
  <c r="J5" i="21"/>
  <c r="I5" i="21"/>
  <c r="G5" i="21"/>
  <c r="J17" i="20"/>
  <c r="I17" i="20"/>
  <c r="G17" i="20"/>
  <c r="J16" i="20"/>
  <c r="I16" i="20"/>
  <c r="G12" i="20"/>
  <c r="J15" i="20"/>
  <c r="I15" i="20"/>
  <c r="G11" i="20"/>
  <c r="J14" i="20"/>
  <c r="I14" i="20"/>
  <c r="G16" i="20"/>
  <c r="J13" i="20"/>
  <c r="I13" i="20"/>
  <c r="G15" i="20"/>
  <c r="J12" i="20"/>
  <c r="I12" i="20"/>
  <c r="G10" i="20"/>
  <c r="J11" i="20"/>
  <c r="I11" i="20"/>
  <c r="G9" i="20"/>
  <c r="J10" i="20"/>
  <c r="I10" i="20"/>
  <c r="G14" i="20"/>
  <c r="J9" i="20"/>
  <c r="I9" i="20"/>
  <c r="G8" i="20"/>
  <c r="J8" i="20"/>
  <c r="I8" i="20"/>
  <c r="G7" i="20"/>
  <c r="J7" i="20"/>
  <c r="I7" i="20"/>
  <c r="G6" i="20"/>
  <c r="J6" i="20"/>
  <c r="I6" i="20"/>
  <c r="G13" i="20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J5" i="20"/>
  <c r="I5" i="20"/>
  <c r="G5" i="20"/>
  <c r="J13" i="19"/>
  <c r="I13" i="19"/>
  <c r="G13" i="19"/>
  <c r="J12" i="19"/>
  <c r="I12" i="19"/>
  <c r="G9" i="19"/>
  <c r="J11" i="19"/>
  <c r="I11" i="19"/>
  <c r="G12" i="19"/>
  <c r="J10" i="19"/>
  <c r="I10" i="19"/>
  <c r="G8" i="19"/>
  <c r="J9" i="19"/>
  <c r="I9" i="19"/>
  <c r="G7" i="19"/>
  <c r="J8" i="19"/>
  <c r="I8" i="19"/>
  <c r="G6" i="19"/>
  <c r="J7" i="19"/>
  <c r="I7" i="19"/>
  <c r="G11" i="19"/>
  <c r="A7" i="19"/>
  <c r="A8" i="19" s="1"/>
  <c r="A9" i="19" s="1"/>
  <c r="A10" i="19" s="1"/>
  <c r="A11" i="19" s="1"/>
  <c r="A12" i="19" s="1"/>
  <c r="A13" i="19" s="1"/>
  <c r="J6" i="19"/>
  <c r="I6" i="19"/>
  <c r="H18" i="19" s="1"/>
  <c r="G10" i="19"/>
  <c r="B18" i="19" s="1"/>
  <c r="B21" i="20" l="1"/>
  <c r="H21" i="20"/>
  <c r="B20" i="21"/>
  <c r="H20" i="21"/>
  <c r="H19" i="21"/>
  <c r="B19" i="21"/>
  <c r="B21" i="21" s="1"/>
  <c r="B20" i="20"/>
  <c r="B22" i="20" s="1"/>
  <c r="H20" i="20"/>
  <c r="B17" i="19"/>
  <c r="B19" i="19" s="1"/>
  <c r="H17" i="19"/>
  <c r="H22" i="20" l="1"/>
  <c r="H21" i="21"/>
  <c r="H19" i="19"/>
  <c r="J6" i="18"/>
  <c r="I6" i="18"/>
  <c r="G6" i="18"/>
  <c r="J5" i="18"/>
  <c r="I5" i="18"/>
  <c r="H9" i="18" s="1"/>
  <c r="G5" i="18"/>
  <c r="B9" i="18" s="1"/>
  <c r="B8" i="18" l="1"/>
  <c r="B10" i="18" s="1"/>
  <c r="H8" i="18"/>
  <c r="H10" i="18" l="1"/>
  <c r="J489" i="17"/>
  <c r="I489" i="17"/>
  <c r="G489" i="17"/>
  <c r="J488" i="17"/>
  <c r="I488" i="17"/>
  <c r="G483" i="17"/>
  <c r="J487" i="17"/>
  <c r="I487" i="17"/>
  <c r="G482" i="17"/>
  <c r="J486" i="17"/>
  <c r="I486" i="17"/>
  <c r="G481" i="17"/>
  <c r="J485" i="17"/>
  <c r="I485" i="17"/>
  <c r="G488" i="17"/>
  <c r="J484" i="17"/>
  <c r="I484" i="17"/>
  <c r="G480" i="17"/>
  <c r="J483" i="17"/>
  <c r="I483" i="17"/>
  <c r="G479" i="17"/>
  <c r="J482" i="17"/>
  <c r="I482" i="17"/>
  <c r="G478" i="17"/>
  <c r="J481" i="17"/>
  <c r="I481" i="17"/>
  <c r="G477" i="17"/>
  <c r="J480" i="17"/>
  <c r="I480" i="17"/>
  <c r="G487" i="17"/>
  <c r="J479" i="17"/>
  <c r="I479" i="17"/>
  <c r="G476" i="17"/>
  <c r="J478" i="17"/>
  <c r="I478" i="17"/>
  <c r="G475" i="17"/>
  <c r="J477" i="17"/>
  <c r="I477" i="17"/>
  <c r="G486" i="17"/>
  <c r="J476" i="17"/>
  <c r="I476" i="17"/>
  <c r="G474" i="17"/>
  <c r="J475" i="17"/>
  <c r="I475" i="17"/>
  <c r="G473" i="17"/>
  <c r="J474" i="17"/>
  <c r="I474" i="17"/>
  <c r="G472" i="17"/>
  <c r="J473" i="17"/>
  <c r="I473" i="17"/>
  <c r="G471" i="17"/>
  <c r="J472" i="17"/>
  <c r="I472" i="17"/>
  <c r="G485" i="17"/>
  <c r="J471" i="17"/>
  <c r="I471" i="17"/>
  <c r="G470" i="17"/>
  <c r="J470" i="17"/>
  <c r="I470" i="17"/>
  <c r="G469" i="17"/>
  <c r="J469" i="17"/>
  <c r="I469" i="17"/>
  <c r="G468" i="17"/>
  <c r="J468" i="17"/>
  <c r="I468" i="17"/>
  <c r="G484" i="17"/>
  <c r="J467" i="17"/>
  <c r="I467" i="17"/>
  <c r="G467" i="17"/>
  <c r="J466" i="17"/>
  <c r="I466" i="17"/>
  <c r="G466" i="17"/>
  <c r="J465" i="17"/>
  <c r="I465" i="17"/>
  <c r="G465" i="17"/>
  <c r="J464" i="17"/>
  <c r="I464" i="17"/>
  <c r="G464" i="17"/>
  <c r="J463" i="17"/>
  <c r="I463" i="17"/>
  <c r="G463" i="17"/>
  <c r="J453" i="17"/>
  <c r="I453" i="17"/>
  <c r="G438" i="17"/>
  <c r="J452" i="17"/>
  <c r="I452" i="17"/>
  <c r="G437" i="17"/>
  <c r="J451" i="17"/>
  <c r="I451" i="17"/>
  <c r="G453" i="17"/>
  <c r="J450" i="17"/>
  <c r="I450" i="17"/>
  <c r="G436" i="17"/>
  <c r="J449" i="17"/>
  <c r="I449" i="17"/>
  <c r="G452" i="17"/>
  <c r="J448" i="17"/>
  <c r="I448" i="17"/>
  <c r="G451" i="17"/>
  <c r="J447" i="17"/>
  <c r="I447" i="17"/>
  <c r="G435" i="17"/>
  <c r="J446" i="17"/>
  <c r="I446" i="17"/>
  <c r="G450" i="17"/>
  <c r="J445" i="17"/>
  <c r="I445" i="17"/>
  <c r="G449" i="17"/>
  <c r="J444" i="17"/>
  <c r="I444" i="17"/>
  <c r="G434" i="17"/>
  <c r="J443" i="17"/>
  <c r="I443" i="17"/>
  <c r="G448" i="17"/>
  <c r="J442" i="17"/>
  <c r="I442" i="17"/>
  <c r="G447" i="17"/>
  <c r="J441" i="17"/>
  <c r="I441" i="17"/>
  <c r="G433" i="17"/>
  <c r="J440" i="17"/>
  <c r="I440" i="17"/>
  <c r="G446" i="17"/>
  <c r="J439" i="17"/>
  <c r="I439" i="17"/>
  <c r="G445" i="17"/>
  <c r="J438" i="17"/>
  <c r="I438" i="17"/>
  <c r="G432" i="17"/>
  <c r="J437" i="17"/>
  <c r="I437" i="17"/>
  <c r="G431" i="17"/>
  <c r="J436" i="17"/>
  <c r="I436" i="17"/>
  <c r="G430" i="17"/>
  <c r="J435" i="17"/>
  <c r="I435" i="17"/>
  <c r="G429" i="17"/>
  <c r="J434" i="17"/>
  <c r="I434" i="17"/>
  <c r="G444" i="17"/>
  <c r="J433" i="17"/>
  <c r="I433" i="17"/>
  <c r="G428" i="17"/>
  <c r="J432" i="17"/>
  <c r="I432" i="17"/>
  <c r="G427" i="17"/>
  <c r="J431" i="17"/>
  <c r="I431" i="17"/>
  <c r="G426" i="17"/>
  <c r="J430" i="17"/>
  <c r="I430" i="17"/>
  <c r="G425" i="17"/>
  <c r="J429" i="17"/>
  <c r="I429" i="17"/>
  <c r="G424" i="17"/>
  <c r="J428" i="17"/>
  <c r="I428" i="17"/>
  <c r="G423" i="17"/>
  <c r="J427" i="17"/>
  <c r="I427" i="17"/>
  <c r="G443" i="17"/>
  <c r="J426" i="17"/>
  <c r="I426" i="17"/>
  <c r="G422" i="17"/>
  <c r="J425" i="17"/>
  <c r="I425" i="17"/>
  <c r="G421" i="17"/>
  <c r="J424" i="17"/>
  <c r="I424" i="17"/>
  <c r="G442" i="17"/>
  <c r="J423" i="17"/>
  <c r="I423" i="17"/>
  <c r="G420" i="17"/>
  <c r="J422" i="17"/>
  <c r="I422" i="17"/>
  <c r="G419" i="17"/>
  <c r="J421" i="17"/>
  <c r="I421" i="17"/>
  <c r="G418" i="17"/>
  <c r="J420" i="17"/>
  <c r="I420" i="17"/>
  <c r="G417" i="17"/>
  <c r="J419" i="17"/>
  <c r="I419" i="17"/>
  <c r="G416" i="17"/>
  <c r="J418" i="17"/>
  <c r="I418" i="17"/>
  <c r="G415" i="17"/>
  <c r="J417" i="17"/>
  <c r="I417" i="17"/>
  <c r="G441" i="17"/>
  <c r="J416" i="17"/>
  <c r="I416" i="17"/>
  <c r="G414" i="17"/>
  <c r="J415" i="17"/>
  <c r="I415" i="17"/>
  <c r="G413" i="17"/>
  <c r="J414" i="17"/>
  <c r="I414" i="17"/>
  <c r="G412" i="17"/>
  <c r="J413" i="17"/>
  <c r="I413" i="17"/>
  <c r="G411" i="17"/>
  <c r="J412" i="17"/>
  <c r="I412" i="17"/>
  <c r="G410" i="17"/>
  <c r="J411" i="17"/>
  <c r="I411" i="17"/>
  <c r="G440" i="17"/>
  <c r="A411" i="17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J410" i="17"/>
  <c r="I410" i="17"/>
  <c r="G439" i="17"/>
  <c r="J409" i="17"/>
  <c r="I409" i="17"/>
  <c r="G409" i="17"/>
  <c r="J398" i="17"/>
  <c r="I398" i="17"/>
  <c r="G390" i="17"/>
  <c r="J397" i="17"/>
  <c r="I397" i="17"/>
  <c r="G389" i="17"/>
  <c r="J396" i="17"/>
  <c r="I396" i="17"/>
  <c r="G398" i="17"/>
  <c r="J395" i="17"/>
  <c r="I395" i="17"/>
  <c r="G388" i="17"/>
  <c r="J394" i="17"/>
  <c r="I394" i="17"/>
  <c r="G397" i="17"/>
  <c r="J393" i="17"/>
  <c r="I393" i="17"/>
  <c r="G387" i="17"/>
  <c r="J392" i="17"/>
  <c r="I392" i="17"/>
  <c r="G386" i="17"/>
  <c r="J391" i="17"/>
  <c r="I391" i="17"/>
  <c r="G396" i="17"/>
  <c r="J390" i="17"/>
  <c r="I390" i="17"/>
  <c r="G385" i="17"/>
  <c r="J389" i="17"/>
  <c r="I389" i="17"/>
  <c r="G384" i="17"/>
  <c r="J388" i="17"/>
  <c r="I388" i="17"/>
  <c r="G383" i="17"/>
  <c r="J387" i="17"/>
  <c r="I387" i="17"/>
  <c r="G382" i="17"/>
  <c r="J386" i="17"/>
  <c r="I386" i="17"/>
  <c r="G395" i="17"/>
  <c r="J385" i="17"/>
  <c r="I385" i="17"/>
  <c r="G381" i="17"/>
  <c r="J384" i="17"/>
  <c r="I384" i="17"/>
  <c r="G394" i="17"/>
  <c r="J383" i="17"/>
  <c r="I383" i="17"/>
  <c r="G380" i="17"/>
  <c r="J382" i="17"/>
  <c r="I382" i="17"/>
  <c r="G379" i="17"/>
  <c r="J381" i="17"/>
  <c r="I381" i="17"/>
  <c r="G378" i="17"/>
  <c r="J380" i="17"/>
  <c r="I380" i="17"/>
  <c r="G377" i="17"/>
  <c r="J379" i="17"/>
  <c r="I379" i="17"/>
  <c r="G376" i="17"/>
  <c r="J378" i="17"/>
  <c r="I378" i="17"/>
  <c r="G393" i="17"/>
  <c r="J377" i="17"/>
  <c r="I377" i="17"/>
  <c r="G375" i="17"/>
  <c r="J376" i="17"/>
  <c r="I376" i="17"/>
  <c r="G374" i="17"/>
  <c r="J375" i="17"/>
  <c r="I375" i="17"/>
  <c r="G373" i="17"/>
  <c r="J374" i="17"/>
  <c r="I374" i="17"/>
  <c r="G372" i="17"/>
  <c r="J373" i="17"/>
  <c r="I373" i="17"/>
  <c r="G371" i="17"/>
  <c r="J372" i="17"/>
  <c r="I372" i="17"/>
  <c r="G370" i="17"/>
  <c r="J371" i="17"/>
  <c r="I371" i="17"/>
  <c r="G369" i="17"/>
  <c r="J370" i="17"/>
  <c r="I370" i="17"/>
  <c r="G392" i="17"/>
  <c r="J369" i="17"/>
  <c r="I369" i="17"/>
  <c r="G368" i="17"/>
  <c r="J368" i="17"/>
  <c r="I368" i="17"/>
  <c r="G367" i="17"/>
  <c r="J367" i="17"/>
  <c r="I367" i="17"/>
  <c r="G366" i="17"/>
  <c r="J366" i="17"/>
  <c r="I366" i="17"/>
  <c r="G365" i="17"/>
  <c r="J365" i="17"/>
  <c r="I365" i="17"/>
  <c r="G364" i="17"/>
  <c r="J364" i="17"/>
  <c r="I364" i="17"/>
  <c r="G363" i="17"/>
  <c r="J363" i="17"/>
  <c r="I363" i="17"/>
  <c r="G362" i="17"/>
  <c r="J362" i="17"/>
  <c r="I362" i="17"/>
  <c r="G361" i="17"/>
  <c r="J361" i="17"/>
  <c r="I361" i="17"/>
  <c r="G360" i="17"/>
  <c r="J360" i="17"/>
  <c r="I360" i="17"/>
  <c r="G391" i="17"/>
  <c r="J359" i="17"/>
  <c r="I359" i="17"/>
  <c r="G359" i="17"/>
  <c r="A359" i="17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J358" i="17"/>
  <c r="I358" i="17"/>
  <c r="G358" i="17"/>
  <c r="J357" i="17"/>
  <c r="I357" i="17"/>
  <c r="G357" i="17"/>
  <c r="J347" i="17"/>
  <c r="I347" i="17"/>
  <c r="G347" i="17"/>
  <c r="J334" i="17"/>
  <c r="I334" i="17"/>
  <c r="G334" i="17"/>
  <c r="J346" i="17"/>
  <c r="I346" i="17"/>
  <c r="G346" i="17"/>
  <c r="J333" i="17"/>
  <c r="I333" i="17"/>
  <c r="G333" i="17"/>
  <c r="J345" i="17"/>
  <c r="I345" i="17"/>
  <c r="G345" i="17"/>
  <c r="J344" i="17"/>
  <c r="I344" i="17"/>
  <c r="G344" i="17"/>
  <c r="J343" i="17"/>
  <c r="I343" i="17"/>
  <c r="G343" i="17"/>
  <c r="J342" i="17"/>
  <c r="I342" i="17"/>
  <c r="G342" i="17"/>
  <c r="J332" i="17"/>
  <c r="I332" i="17"/>
  <c r="G332" i="17"/>
  <c r="J331" i="17"/>
  <c r="I331" i="17"/>
  <c r="G331" i="17"/>
  <c r="J330" i="17"/>
  <c r="I330" i="17"/>
  <c r="G330" i="17"/>
  <c r="J329" i="17"/>
  <c r="I329" i="17"/>
  <c r="G329" i="17"/>
  <c r="J328" i="17"/>
  <c r="I328" i="17"/>
  <c r="G328" i="17"/>
  <c r="J327" i="17"/>
  <c r="I327" i="17"/>
  <c r="G327" i="17"/>
  <c r="J326" i="17"/>
  <c r="I326" i="17"/>
  <c r="G326" i="17"/>
  <c r="J341" i="17"/>
  <c r="I341" i="17"/>
  <c r="G341" i="17"/>
  <c r="J325" i="17"/>
  <c r="I325" i="17"/>
  <c r="G325" i="17"/>
  <c r="J340" i="17"/>
  <c r="I340" i="17"/>
  <c r="G340" i="17"/>
  <c r="J339" i="17"/>
  <c r="I339" i="17"/>
  <c r="G339" i="17"/>
  <c r="J324" i="17"/>
  <c r="I324" i="17"/>
  <c r="G324" i="17"/>
  <c r="J323" i="17"/>
  <c r="I323" i="17"/>
  <c r="G323" i="17"/>
  <c r="J322" i="17"/>
  <c r="I322" i="17"/>
  <c r="G322" i="17"/>
  <c r="J321" i="17"/>
  <c r="I321" i="17"/>
  <c r="G321" i="17"/>
  <c r="J338" i="17"/>
  <c r="I338" i="17"/>
  <c r="G338" i="17"/>
  <c r="J320" i="17"/>
  <c r="I320" i="17"/>
  <c r="G320" i="17"/>
  <c r="J337" i="17"/>
  <c r="I337" i="17"/>
  <c r="G337" i="17"/>
  <c r="J319" i="17"/>
  <c r="I319" i="17"/>
  <c r="G319" i="17"/>
  <c r="J318" i="17"/>
  <c r="I318" i="17"/>
  <c r="G318" i="17"/>
  <c r="J336" i="17"/>
  <c r="I336" i="17"/>
  <c r="G336" i="17"/>
  <c r="J317" i="17"/>
  <c r="I317" i="17"/>
  <c r="G317" i="17"/>
  <c r="J316" i="17"/>
  <c r="I316" i="17"/>
  <c r="G316" i="17"/>
  <c r="A317" i="17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J335" i="17"/>
  <c r="I335" i="17"/>
  <c r="G335" i="17"/>
  <c r="J315" i="17"/>
  <c r="I315" i="17"/>
  <c r="G315" i="17"/>
  <c r="J305" i="17"/>
  <c r="I305" i="17"/>
  <c r="G305" i="17"/>
  <c r="G209" i="17"/>
  <c r="G208" i="17"/>
  <c r="J302" i="17"/>
  <c r="I302" i="17"/>
  <c r="G207" i="17"/>
  <c r="J301" i="17"/>
  <c r="I301" i="17"/>
  <c r="G304" i="17"/>
  <c r="J300" i="17"/>
  <c r="I300" i="17"/>
  <c r="G206" i="17"/>
  <c r="J299" i="17"/>
  <c r="I299" i="17"/>
  <c r="G303" i="17"/>
  <c r="J298" i="17"/>
  <c r="I298" i="17"/>
  <c r="G205" i="17"/>
  <c r="J297" i="17"/>
  <c r="I297" i="17"/>
  <c r="G204" i="17"/>
  <c r="J296" i="17"/>
  <c r="I296" i="17"/>
  <c r="G302" i="17"/>
  <c r="J295" i="17"/>
  <c r="I295" i="17"/>
  <c r="G203" i="17"/>
  <c r="J294" i="17"/>
  <c r="I294" i="17"/>
  <c r="G301" i="17"/>
  <c r="J293" i="17"/>
  <c r="I293" i="17"/>
  <c r="G300" i="17"/>
  <c r="J292" i="17"/>
  <c r="I292" i="17"/>
  <c r="G202" i="17"/>
  <c r="J291" i="17"/>
  <c r="I291" i="17"/>
  <c r="G201" i="17"/>
  <c r="J290" i="17"/>
  <c r="I290" i="17"/>
  <c r="G299" i="17"/>
  <c r="J289" i="17"/>
  <c r="I289" i="17"/>
  <c r="G298" i="17"/>
  <c r="J288" i="17"/>
  <c r="I288" i="17"/>
  <c r="G297" i="17"/>
  <c r="J287" i="17"/>
  <c r="I287" i="17"/>
  <c r="G200" i="17"/>
  <c r="J286" i="17"/>
  <c r="I286" i="17"/>
  <c r="G199" i="17"/>
  <c r="J285" i="17"/>
  <c r="I285" i="17"/>
  <c r="G296" i="17"/>
  <c r="J284" i="17"/>
  <c r="I284" i="17"/>
  <c r="G198" i="17"/>
  <c r="J283" i="17"/>
  <c r="I283" i="17"/>
  <c r="G295" i="17"/>
  <c r="J282" i="17"/>
  <c r="I282" i="17"/>
  <c r="G294" i="17"/>
  <c r="J281" i="17"/>
  <c r="I281" i="17"/>
  <c r="G197" i="17"/>
  <c r="J280" i="17"/>
  <c r="I280" i="17"/>
  <c r="G293" i="17"/>
  <c r="J279" i="17"/>
  <c r="I279" i="17"/>
  <c r="G196" i="17"/>
  <c r="J278" i="17"/>
  <c r="I278" i="17"/>
  <c r="G195" i="17"/>
  <c r="J277" i="17"/>
  <c r="I277" i="17"/>
  <c r="G292" i="17"/>
  <c r="J276" i="17"/>
  <c r="I276" i="17"/>
  <c r="G194" i="17"/>
  <c r="J275" i="17"/>
  <c r="I275" i="17"/>
  <c r="G193" i="17"/>
  <c r="J274" i="17"/>
  <c r="I274" i="17"/>
  <c r="G192" i="17"/>
  <c r="J273" i="17"/>
  <c r="I273" i="17"/>
  <c r="G291" i="17"/>
  <c r="J272" i="17"/>
  <c r="I272" i="17"/>
  <c r="G191" i="17"/>
  <c r="J271" i="17"/>
  <c r="I271" i="17"/>
  <c r="G190" i="17"/>
  <c r="J270" i="17"/>
  <c r="I270" i="17"/>
  <c r="G189" i="17"/>
  <c r="J269" i="17"/>
  <c r="I269" i="17"/>
  <c r="G290" i="17"/>
  <c r="J268" i="17"/>
  <c r="I268" i="17"/>
  <c r="G188" i="17"/>
  <c r="J267" i="17"/>
  <c r="I267" i="17"/>
  <c r="G289" i="17"/>
  <c r="J266" i="17"/>
  <c r="I266" i="17"/>
  <c r="G187" i="17"/>
  <c r="J265" i="17"/>
  <c r="I265" i="17"/>
  <c r="G186" i="17"/>
  <c r="J264" i="17"/>
  <c r="I264" i="17"/>
  <c r="G185" i="17"/>
  <c r="J263" i="17"/>
  <c r="I263" i="17"/>
  <c r="G184" i="17"/>
  <c r="J262" i="17"/>
  <c r="I262" i="17"/>
  <c r="G183" i="17"/>
  <c r="J261" i="17"/>
  <c r="I261" i="17"/>
  <c r="G288" i="17"/>
  <c r="J260" i="17"/>
  <c r="I260" i="17"/>
  <c r="G287" i="17"/>
  <c r="J259" i="17"/>
  <c r="I259" i="17"/>
  <c r="G286" i="17"/>
  <c r="J258" i="17"/>
  <c r="I258" i="17"/>
  <c r="G182" i="17"/>
  <c r="J257" i="17"/>
  <c r="I257" i="17"/>
  <c r="G181" i="17"/>
  <c r="J256" i="17"/>
  <c r="I256" i="17"/>
  <c r="G285" i="17"/>
  <c r="J255" i="17"/>
  <c r="I255" i="17"/>
  <c r="G180" i="17"/>
  <c r="J254" i="17"/>
  <c r="I254" i="17"/>
  <c r="G179" i="17"/>
  <c r="J253" i="17"/>
  <c r="I253" i="17"/>
  <c r="G178" i="17"/>
  <c r="J252" i="17"/>
  <c r="I252" i="17"/>
  <c r="G177" i="17"/>
  <c r="J251" i="17"/>
  <c r="I251" i="17"/>
  <c r="G176" i="17"/>
  <c r="J250" i="17"/>
  <c r="I250" i="17"/>
  <c r="G175" i="17"/>
  <c r="J249" i="17"/>
  <c r="I249" i="17"/>
  <c r="G284" i="17"/>
  <c r="J248" i="17"/>
  <c r="I248" i="17"/>
  <c r="G174" i="17"/>
  <c r="J247" i="17"/>
  <c r="I247" i="17"/>
  <c r="G173" i="17"/>
  <c r="J246" i="17"/>
  <c r="I246" i="17"/>
  <c r="G283" i="17"/>
  <c r="J245" i="17"/>
  <c r="I245" i="17"/>
  <c r="G282" i="17"/>
  <c r="J244" i="17"/>
  <c r="I244" i="17"/>
  <c r="G281" i="17"/>
  <c r="J243" i="17"/>
  <c r="I243" i="17"/>
  <c r="G280" i="17"/>
  <c r="J242" i="17"/>
  <c r="I242" i="17"/>
  <c r="G172" i="17"/>
  <c r="J241" i="17"/>
  <c r="I241" i="17"/>
  <c r="G279" i="17"/>
  <c r="J240" i="17"/>
  <c r="I240" i="17"/>
  <c r="G278" i="17"/>
  <c r="J239" i="17"/>
  <c r="I239" i="17"/>
  <c r="G277" i="17"/>
  <c r="J238" i="17"/>
  <c r="I238" i="17"/>
  <c r="G171" i="17"/>
  <c r="J237" i="17"/>
  <c r="I237" i="17"/>
  <c r="G170" i="17"/>
  <c r="J236" i="17"/>
  <c r="I236" i="17"/>
  <c r="G169" i="17"/>
  <c r="J235" i="17"/>
  <c r="I235" i="17"/>
  <c r="G168" i="17"/>
  <c r="J234" i="17"/>
  <c r="I234" i="17"/>
  <c r="G167" i="17"/>
  <c r="J233" i="17"/>
  <c r="I233" i="17"/>
  <c r="G166" i="17"/>
  <c r="J232" i="17"/>
  <c r="I232" i="17"/>
  <c r="G165" i="17"/>
  <c r="J231" i="17"/>
  <c r="I231" i="17"/>
  <c r="G164" i="17"/>
  <c r="J230" i="17"/>
  <c r="I230" i="17"/>
  <c r="G163" i="17"/>
  <c r="J229" i="17"/>
  <c r="I229" i="17"/>
  <c r="G162" i="17"/>
  <c r="J228" i="17"/>
  <c r="I228" i="17"/>
  <c r="G161" i="17"/>
  <c r="J227" i="17"/>
  <c r="I227" i="17"/>
  <c r="G276" i="17"/>
  <c r="J226" i="17"/>
  <c r="I226" i="17"/>
  <c r="G160" i="17"/>
  <c r="J225" i="17"/>
  <c r="I225" i="17"/>
  <c r="G275" i="17"/>
  <c r="J224" i="17"/>
  <c r="I224" i="17"/>
  <c r="G274" i="17"/>
  <c r="J223" i="17"/>
  <c r="I223" i="17"/>
  <c r="G159" i="17"/>
  <c r="J222" i="17"/>
  <c r="I222" i="17"/>
  <c r="G158" i="17"/>
  <c r="J221" i="17"/>
  <c r="I221" i="17"/>
  <c r="G273" i="17"/>
  <c r="J220" i="17"/>
  <c r="I220" i="17"/>
  <c r="G157" i="17"/>
  <c r="J219" i="17"/>
  <c r="I219" i="17"/>
  <c r="G156" i="17"/>
  <c r="J218" i="17"/>
  <c r="I218" i="17"/>
  <c r="G155" i="17"/>
  <c r="J217" i="17"/>
  <c r="I217" i="17"/>
  <c r="G154" i="17"/>
  <c r="J216" i="17"/>
  <c r="I216" i="17"/>
  <c r="G153" i="17"/>
  <c r="J215" i="17"/>
  <c r="I215" i="17"/>
  <c r="G152" i="17"/>
  <c r="J214" i="17"/>
  <c r="I214" i="17"/>
  <c r="G151" i="17"/>
  <c r="J213" i="17"/>
  <c r="I213" i="17"/>
  <c r="G150" i="17"/>
  <c r="J212" i="17"/>
  <c r="I212" i="17"/>
  <c r="G149" i="17"/>
  <c r="J211" i="17"/>
  <c r="I211" i="17"/>
  <c r="G148" i="17"/>
  <c r="J210" i="17"/>
  <c r="I210" i="17"/>
  <c r="G147" i="17"/>
  <c r="J209" i="17"/>
  <c r="I209" i="17"/>
  <c r="G146" i="17"/>
  <c r="J208" i="17"/>
  <c r="I208" i="17"/>
  <c r="G145" i="17"/>
  <c r="J207" i="17"/>
  <c r="I207" i="17"/>
  <c r="G272" i="17"/>
  <c r="J206" i="17"/>
  <c r="I206" i="17"/>
  <c r="G271" i="17"/>
  <c r="J205" i="17"/>
  <c r="I205" i="17"/>
  <c r="G144" i="17"/>
  <c r="J204" i="17"/>
  <c r="I204" i="17"/>
  <c r="G143" i="17"/>
  <c r="J203" i="17"/>
  <c r="I203" i="17"/>
  <c r="G142" i="17"/>
  <c r="J202" i="17"/>
  <c r="I202" i="17"/>
  <c r="G141" i="17"/>
  <c r="J201" i="17"/>
  <c r="I201" i="17"/>
  <c r="G270" i="17"/>
  <c r="J200" i="17"/>
  <c r="I200" i="17"/>
  <c r="G140" i="17"/>
  <c r="J199" i="17"/>
  <c r="I199" i="17"/>
  <c r="G269" i="17"/>
  <c r="J198" i="17"/>
  <c r="I198" i="17"/>
  <c r="G268" i="17"/>
  <c r="J197" i="17"/>
  <c r="I197" i="17"/>
  <c r="G267" i="17"/>
  <c r="J196" i="17"/>
  <c r="I196" i="17"/>
  <c r="G266" i="17"/>
  <c r="J195" i="17"/>
  <c r="I195" i="17"/>
  <c r="G265" i="17"/>
  <c r="J194" i="17"/>
  <c r="I194" i="17"/>
  <c r="G139" i="17"/>
  <c r="J193" i="17"/>
  <c r="I193" i="17"/>
  <c r="G138" i="17"/>
  <c r="J192" i="17"/>
  <c r="I192" i="17"/>
  <c r="G137" i="17"/>
  <c r="J191" i="17"/>
  <c r="I191" i="17"/>
  <c r="G264" i="17"/>
  <c r="J190" i="17"/>
  <c r="I190" i="17"/>
  <c r="G136" i="17"/>
  <c r="J189" i="17"/>
  <c r="I189" i="17"/>
  <c r="G135" i="17"/>
  <c r="J188" i="17"/>
  <c r="I188" i="17"/>
  <c r="G263" i="17"/>
  <c r="J187" i="17"/>
  <c r="I187" i="17"/>
  <c r="G262" i="17"/>
  <c r="J186" i="17"/>
  <c r="I186" i="17"/>
  <c r="G134" i="17"/>
  <c r="J185" i="17"/>
  <c r="I185" i="17"/>
  <c r="G261" i="17"/>
  <c r="J184" i="17"/>
  <c r="I184" i="17"/>
  <c r="G133" i="17"/>
  <c r="J183" i="17"/>
  <c r="I183" i="17"/>
  <c r="G132" i="17"/>
  <c r="J182" i="17"/>
  <c r="I182" i="17"/>
  <c r="G260" i="17"/>
  <c r="J181" i="17"/>
  <c r="I181" i="17"/>
  <c r="G131" i="17"/>
  <c r="J180" i="17"/>
  <c r="I180" i="17"/>
  <c r="G130" i="17"/>
  <c r="J179" i="17"/>
  <c r="I179" i="17"/>
  <c r="G129" i="17"/>
  <c r="J178" i="17"/>
  <c r="I178" i="17"/>
  <c r="G128" i="17"/>
  <c r="J177" i="17"/>
  <c r="I177" i="17"/>
  <c r="G127" i="17"/>
  <c r="J176" i="17"/>
  <c r="I176" i="17"/>
  <c r="G259" i="17"/>
  <c r="J175" i="17"/>
  <c r="I175" i="17"/>
  <c r="G258" i="17"/>
  <c r="J174" i="17"/>
  <c r="I174" i="17"/>
  <c r="G257" i="17"/>
  <c r="J173" i="17"/>
  <c r="I173" i="17"/>
  <c r="G126" i="17"/>
  <c r="J172" i="17"/>
  <c r="I172" i="17"/>
  <c r="G256" i="17"/>
  <c r="J171" i="17"/>
  <c r="I171" i="17"/>
  <c r="G125" i="17"/>
  <c r="J170" i="17"/>
  <c r="I170" i="17"/>
  <c r="G124" i="17"/>
  <c r="J169" i="17"/>
  <c r="I169" i="17"/>
  <c r="G123" i="17"/>
  <c r="J168" i="17"/>
  <c r="I168" i="17"/>
  <c r="G255" i="17"/>
  <c r="J167" i="17"/>
  <c r="I167" i="17"/>
  <c r="G122" i="17"/>
  <c r="J166" i="17"/>
  <c r="I166" i="17"/>
  <c r="G254" i="17"/>
  <c r="J165" i="17"/>
  <c r="I165" i="17"/>
  <c r="G253" i="17"/>
  <c r="J164" i="17"/>
  <c r="I164" i="17"/>
  <c r="G252" i="17"/>
  <c r="J163" i="17"/>
  <c r="I163" i="17"/>
  <c r="G121" i="17"/>
  <c r="J162" i="17"/>
  <c r="I162" i="17"/>
  <c r="G120" i="17"/>
  <c r="J161" i="17"/>
  <c r="I161" i="17"/>
  <c r="G119" i="17"/>
  <c r="J160" i="17"/>
  <c r="I160" i="17"/>
  <c r="G118" i="17"/>
  <c r="J159" i="17"/>
  <c r="I159" i="17"/>
  <c r="G117" i="17"/>
  <c r="J158" i="17"/>
  <c r="I158" i="17"/>
  <c r="G116" i="17"/>
  <c r="J157" i="17"/>
  <c r="I157" i="17"/>
  <c r="G115" i="17"/>
  <c r="J156" i="17"/>
  <c r="I156" i="17"/>
  <c r="G114" i="17"/>
  <c r="J155" i="17"/>
  <c r="I155" i="17"/>
  <c r="G113" i="17"/>
  <c r="J154" i="17"/>
  <c r="I154" i="17"/>
  <c r="G251" i="17"/>
  <c r="J153" i="17"/>
  <c r="I153" i="17"/>
  <c r="G112" i="17"/>
  <c r="J152" i="17"/>
  <c r="I152" i="17"/>
  <c r="G111" i="17"/>
  <c r="J151" i="17"/>
  <c r="I151" i="17"/>
  <c r="G250" i="17"/>
  <c r="J150" i="17"/>
  <c r="I150" i="17"/>
  <c r="G110" i="17"/>
  <c r="J149" i="17"/>
  <c r="I149" i="17"/>
  <c r="G109" i="17"/>
  <c r="J148" i="17"/>
  <c r="I148" i="17"/>
  <c r="G108" i="17"/>
  <c r="J147" i="17"/>
  <c r="I147" i="17"/>
  <c r="G107" i="17"/>
  <c r="J146" i="17"/>
  <c r="I146" i="17"/>
  <c r="G249" i="17"/>
  <c r="J145" i="17"/>
  <c r="I145" i="17"/>
  <c r="G248" i="17"/>
  <c r="J144" i="17"/>
  <c r="I144" i="17"/>
  <c r="G106" i="17"/>
  <c r="J143" i="17"/>
  <c r="I143" i="17"/>
  <c r="G105" i="17"/>
  <c r="J142" i="17"/>
  <c r="I142" i="17"/>
  <c r="G104" i="17"/>
  <c r="J141" i="17"/>
  <c r="I141" i="17"/>
  <c r="G103" i="17"/>
  <c r="J140" i="17"/>
  <c r="I140" i="17"/>
  <c r="G247" i="17"/>
  <c r="J139" i="17"/>
  <c r="I139" i="17"/>
  <c r="G102" i="17"/>
  <c r="J138" i="17"/>
  <c r="I138" i="17"/>
  <c r="G101" i="17"/>
  <c r="J137" i="17"/>
  <c r="I137" i="17"/>
  <c r="G100" i="17"/>
  <c r="J136" i="17"/>
  <c r="I136" i="17"/>
  <c r="G99" i="17"/>
  <c r="J135" i="17"/>
  <c r="I135" i="17"/>
  <c r="G98" i="17"/>
  <c r="J134" i="17"/>
  <c r="I134" i="17"/>
  <c r="G97" i="17"/>
  <c r="J133" i="17"/>
  <c r="I133" i="17"/>
  <c r="G96" i="17"/>
  <c r="J132" i="17"/>
  <c r="I132" i="17"/>
  <c r="G95" i="17"/>
  <c r="J131" i="17"/>
  <c r="I131" i="17"/>
  <c r="G94" i="17"/>
  <c r="J130" i="17"/>
  <c r="I130" i="17"/>
  <c r="G93" i="17"/>
  <c r="J129" i="17"/>
  <c r="I129" i="17"/>
  <c r="G246" i="17"/>
  <c r="J128" i="17"/>
  <c r="I128" i="17"/>
  <c r="G92" i="17"/>
  <c r="J127" i="17"/>
  <c r="I127" i="17"/>
  <c r="G91" i="17"/>
  <c r="J126" i="17"/>
  <c r="I126" i="17"/>
  <c r="G90" i="17"/>
  <c r="J125" i="17"/>
  <c r="I125" i="17"/>
  <c r="G245" i="17"/>
  <c r="J124" i="17"/>
  <c r="I124" i="17"/>
  <c r="G89" i="17"/>
  <c r="J123" i="17"/>
  <c r="I123" i="17"/>
  <c r="G88" i="17"/>
  <c r="J122" i="17"/>
  <c r="I122" i="17"/>
  <c r="G87" i="17"/>
  <c r="J121" i="17"/>
  <c r="I121" i="17"/>
  <c r="G244" i="17"/>
  <c r="J120" i="17"/>
  <c r="I120" i="17"/>
  <c r="G86" i="17"/>
  <c r="J119" i="17"/>
  <c r="I119" i="17"/>
  <c r="G85" i="17"/>
  <c r="J118" i="17"/>
  <c r="I118" i="17"/>
  <c r="G84" i="17"/>
  <c r="J117" i="17"/>
  <c r="I117" i="17"/>
  <c r="G83" i="17"/>
  <c r="J116" i="17"/>
  <c r="I116" i="17"/>
  <c r="G82" i="17"/>
  <c r="J115" i="17"/>
  <c r="I115" i="17"/>
  <c r="G81" i="17"/>
  <c r="J114" i="17"/>
  <c r="I114" i="17"/>
  <c r="G80" i="17"/>
  <c r="J113" i="17"/>
  <c r="I113" i="17"/>
  <c r="G243" i="17"/>
  <c r="J112" i="17"/>
  <c r="I112" i="17"/>
  <c r="G79" i="17"/>
  <c r="J111" i="17"/>
  <c r="I111" i="17"/>
  <c r="G78" i="17"/>
  <c r="J110" i="17"/>
  <c r="I110" i="17"/>
  <c r="G242" i="17"/>
  <c r="J109" i="17"/>
  <c r="I109" i="17"/>
  <c r="G77" i="17"/>
  <c r="J108" i="17"/>
  <c r="I108" i="17"/>
  <c r="G241" i="17"/>
  <c r="J107" i="17"/>
  <c r="I107" i="17"/>
  <c r="G76" i="17"/>
  <c r="J106" i="17"/>
  <c r="I106" i="17"/>
  <c r="G75" i="17"/>
  <c r="J105" i="17"/>
  <c r="I105" i="17"/>
  <c r="G74" i="17"/>
  <c r="J104" i="17"/>
  <c r="I104" i="17"/>
  <c r="G73" i="17"/>
  <c r="J103" i="17"/>
  <c r="I103" i="17"/>
  <c r="G72" i="17"/>
  <c r="J102" i="17"/>
  <c r="I102" i="17"/>
  <c r="G240" i="17"/>
  <c r="J101" i="17"/>
  <c r="I101" i="17"/>
  <c r="G239" i="17"/>
  <c r="J100" i="17"/>
  <c r="I100" i="17"/>
  <c r="G71" i="17"/>
  <c r="J99" i="17"/>
  <c r="I99" i="17"/>
  <c r="G238" i="17"/>
  <c r="J98" i="17"/>
  <c r="I98" i="17"/>
  <c r="G237" i="17"/>
  <c r="J97" i="17"/>
  <c r="I97" i="17"/>
  <c r="G236" i="17"/>
  <c r="J96" i="17"/>
  <c r="I96" i="17"/>
  <c r="G235" i="17"/>
  <c r="J95" i="17"/>
  <c r="I95" i="17"/>
  <c r="G234" i="17"/>
  <c r="J94" i="17"/>
  <c r="I94" i="17"/>
  <c r="G70" i="17"/>
  <c r="J93" i="17"/>
  <c r="I93" i="17"/>
  <c r="G69" i="17"/>
  <c r="J92" i="17"/>
  <c r="I92" i="17"/>
  <c r="G233" i="17"/>
  <c r="J91" i="17"/>
  <c r="I91" i="17"/>
  <c r="G68" i="17"/>
  <c r="J90" i="17"/>
  <c r="I90" i="17"/>
  <c r="G67" i="17"/>
  <c r="J89" i="17"/>
  <c r="I89" i="17"/>
  <c r="G66" i="17"/>
  <c r="J88" i="17"/>
  <c r="I88" i="17"/>
  <c r="G65" i="17"/>
  <c r="J87" i="17"/>
  <c r="I87" i="17"/>
  <c r="G232" i="17"/>
  <c r="J86" i="17"/>
  <c r="I86" i="17"/>
  <c r="G64" i="17"/>
  <c r="J85" i="17"/>
  <c r="I85" i="17"/>
  <c r="G63" i="17"/>
  <c r="J84" i="17"/>
  <c r="I84" i="17"/>
  <c r="G62" i="17"/>
  <c r="J83" i="17"/>
  <c r="I83" i="17"/>
  <c r="G61" i="17"/>
  <c r="J82" i="17"/>
  <c r="I82" i="17"/>
  <c r="G60" i="17"/>
  <c r="J81" i="17"/>
  <c r="I81" i="17"/>
  <c r="G59" i="17"/>
  <c r="J80" i="17"/>
  <c r="I80" i="17"/>
  <c r="G231" i="17"/>
  <c r="J79" i="17"/>
  <c r="I79" i="17"/>
  <c r="G58" i="17"/>
  <c r="J78" i="17"/>
  <c r="I78" i="17"/>
  <c r="G230" i="17"/>
  <c r="J77" i="17"/>
  <c r="I77" i="17"/>
  <c r="G57" i="17"/>
  <c r="J76" i="17"/>
  <c r="I76" i="17"/>
  <c r="G56" i="17"/>
  <c r="J75" i="17"/>
  <c r="I75" i="17"/>
  <c r="G55" i="17"/>
  <c r="J74" i="17"/>
  <c r="I74" i="17"/>
  <c r="G54" i="17"/>
  <c r="J73" i="17"/>
  <c r="I73" i="17"/>
  <c r="G53" i="17"/>
  <c r="J72" i="17"/>
  <c r="I72" i="17"/>
  <c r="G52" i="17"/>
  <c r="J71" i="17"/>
  <c r="I71" i="17"/>
  <c r="G51" i="17"/>
  <c r="J70" i="17"/>
  <c r="I70" i="17"/>
  <c r="G50" i="17"/>
  <c r="J69" i="17"/>
  <c r="I69" i="17"/>
  <c r="G229" i="17"/>
  <c r="J68" i="17"/>
  <c r="I68" i="17"/>
  <c r="G49" i="17"/>
  <c r="J67" i="17"/>
  <c r="I67" i="17"/>
  <c r="G228" i="17"/>
  <c r="J66" i="17"/>
  <c r="I66" i="17"/>
  <c r="G227" i="17"/>
  <c r="J65" i="17"/>
  <c r="I65" i="17"/>
  <c r="G48" i="17"/>
  <c r="J64" i="17"/>
  <c r="I64" i="17"/>
  <c r="G47" i="17"/>
  <c r="J63" i="17"/>
  <c r="I63" i="17"/>
  <c r="G226" i="17"/>
  <c r="J62" i="17"/>
  <c r="I62" i="17"/>
  <c r="G46" i="17"/>
  <c r="J61" i="17"/>
  <c r="I61" i="17"/>
  <c r="G45" i="17"/>
  <c r="J60" i="17"/>
  <c r="I60" i="17"/>
  <c r="G44" i="17"/>
  <c r="J59" i="17"/>
  <c r="I59" i="17"/>
  <c r="G43" i="17"/>
  <c r="J58" i="17"/>
  <c r="I58" i="17"/>
  <c r="G42" i="17"/>
  <c r="J57" i="17"/>
  <c r="I57" i="17"/>
  <c r="G41" i="17"/>
  <c r="J56" i="17"/>
  <c r="I56" i="17"/>
  <c r="G40" i="17"/>
  <c r="J55" i="17"/>
  <c r="I55" i="17"/>
  <c r="G39" i="17"/>
  <c r="J54" i="17"/>
  <c r="I54" i="17"/>
  <c r="G38" i="17"/>
  <c r="J53" i="17"/>
  <c r="I53" i="17"/>
  <c r="G37" i="17"/>
  <c r="J52" i="17"/>
  <c r="I52" i="17"/>
  <c r="G36" i="17"/>
  <c r="J51" i="17"/>
  <c r="I51" i="17"/>
  <c r="G35" i="17"/>
  <c r="J50" i="17"/>
  <c r="I50" i="17"/>
  <c r="G225" i="17"/>
  <c r="J49" i="17"/>
  <c r="I49" i="17"/>
  <c r="G224" i="17"/>
  <c r="J48" i="17"/>
  <c r="I48" i="17"/>
  <c r="G34" i="17"/>
  <c r="J47" i="17"/>
  <c r="I47" i="17"/>
  <c r="G33" i="17"/>
  <c r="J46" i="17"/>
  <c r="I46" i="17"/>
  <c r="G32" i="17"/>
  <c r="J45" i="17"/>
  <c r="I45" i="17"/>
  <c r="G223" i="17"/>
  <c r="J44" i="17"/>
  <c r="I44" i="17"/>
  <c r="G31" i="17"/>
  <c r="J43" i="17"/>
  <c r="I43" i="17"/>
  <c r="G30" i="17"/>
  <c r="J42" i="17"/>
  <c r="I42" i="17"/>
  <c r="G222" i="17"/>
  <c r="J41" i="17"/>
  <c r="I41" i="17"/>
  <c r="G29" i="17"/>
  <c r="J40" i="17"/>
  <c r="I40" i="17"/>
  <c r="G28" i="17"/>
  <c r="J39" i="17"/>
  <c r="I39" i="17"/>
  <c r="G27" i="17"/>
  <c r="J38" i="17"/>
  <c r="I38" i="17"/>
  <c r="G26" i="17"/>
  <c r="J37" i="17"/>
  <c r="I37" i="17"/>
  <c r="G221" i="17"/>
  <c r="J36" i="17"/>
  <c r="I36" i="17"/>
  <c r="G25" i="17"/>
  <c r="J35" i="17"/>
  <c r="I35" i="17"/>
  <c r="G220" i="17"/>
  <c r="J34" i="17"/>
  <c r="I34" i="17"/>
  <c r="G24" i="17"/>
  <c r="J33" i="17"/>
  <c r="I33" i="17"/>
  <c r="G219" i="17"/>
  <c r="J32" i="17"/>
  <c r="I32" i="17"/>
  <c r="G218" i="17"/>
  <c r="J31" i="17"/>
  <c r="I31" i="17"/>
  <c r="G23" i="17"/>
  <c r="J30" i="17"/>
  <c r="I30" i="17"/>
  <c r="G22" i="17"/>
  <c r="J29" i="17"/>
  <c r="I29" i="17"/>
  <c r="G217" i="17"/>
  <c r="J28" i="17"/>
  <c r="I28" i="17"/>
  <c r="G21" i="17"/>
  <c r="J27" i="17"/>
  <c r="I27" i="17"/>
  <c r="G20" i="17"/>
  <c r="J26" i="17"/>
  <c r="I26" i="17"/>
  <c r="G216" i="17"/>
  <c r="J25" i="17"/>
  <c r="I25" i="17"/>
  <c r="G19" i="17"/>
  <c r="J24" i="17"/>
  <c r="I24" i="17"/>
  <c r="G215" i="17"/>
  <c r="J23" i="17"/>
  <c r="I23" i="17"/>
  <c r="G18" i="17"/>
  <c r="J22" i="17"/>
  <c r="I22" i="17"/>
  <c r="G17" i="17"/>
  <c r="J21" i="17"/>
  <c r="I21" i="17"/>
  <c r="G16" i="17"/>
  <c r="J20" i="17"/>
  <c r="I20" i="17"/>
  <c r="G15" i="17"/>
  <c r="J19" i="17"/>
  <c r="I19" i="17"/>
  <c r="G14" i="17"/>
  <c r="J18" i="17"/>
  <c r="I18" i="17"/>
  <c r="G13" i="17"/>
  <c r="J17" i="17"/>
  <c r="I17" i="17"/>
  <c r="G214" i="17"/>
  <c r="J16" i="17"/>
  <c r="I16" i="17"/>
  <c r="G213" i="17"/>
  <c r="J15" i="17"/>
  <c r="I15" i="17"/>
  <c r="G12" i="17"/>
  <c r="J14" i="17"/>
  <c r="I14" i="17"/>
  <c r="G11" i="17"/>
  <c r="J13" i="17"/>
  <c r="I13" i="17"/>
  <c r="G10" i="17"/>
  <c r="J12" i="17"/>
  <c r="I12" i="17"/>
  <c r="G212" i="17"/>
  <c r="J11" i="17"/>
  <c r="I11" i="17"/>
  <c r="G9" i="17"/>
  <c r="J10" i="17"/>
  <c r="I10" i="17"/>
  <c r="G211" i="17"/>
  <c r="J9" i="17"/>
  <c r="I9" i="17"/>
  <c r="G8" i="17"/>
  <c r="J8" i="17"/>
  <c r="I8" i="17"/>
  <c r="G210" i="17"/>
  <c r="J7" i="17"/>
  <c r="I7" i="17"/>
  <c r="G7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J6" i="17"/>
  <c r="I6" i="17"/>
  <c r="G6" i="17"/>
  <c r="J5" i="17"/>
  <c r="I5" i="17"/>
  <c r="G5" i="17"/>
  <c r="A5" i="17"/>
  <c r="J571" i="16"/>
  <c r="I571" i="16"/>
  <c r="G559" i="16"/>
  <c r="J570" i="16"/>
  <c r="I570" i="16"/>
  <c r="G558" i="16"/>
  <c r="J569" i="16"/>
  <c r="I569" i="16"/>
  <c r="G571" i="16"/>
  <c r="J568" i="16"/>
  <c r="I568" i="16"/>
  <c r="G570" i="16"/>
  <c r="J567" i="16"/>
  <c r="I567" i="16"/>
  <c r="G557" i="16"/>
  <c r="J566" i="16"/>
  <c r="I566" i="16"/>
  <c r="G556" i="16"/>
  <c r="J565" i="16"/>
  <c r="I565" i="16"/>
  <c r="G569" i="16"/>
  <c r="J564" i="16"/>
  <c r="I564" i="16"/>
  <c r="G568" i="16"/>
  <c r="J563" i="16"/>
  <c r="I563" i="16"/>
  <c r="G567" i="16"/>
  <c r="J562" i="16"/>
  <c r="I562" i="16"/>
  <c r="G555" i="16"/>
  <c r="J561" i="16"/>
  <c r="I561" i="16"/>
  <c r="G566" i="16"/>
  <c r="J560" i="16"/>
  <c r="I560" i="16"/>
  <c r="G565" i="16"/>
  <c r="J559" i="16"/>
  <c r="I559" i="16"/>
  <c r="G554" i="16"/>
  <c r="J558" i="16"/>
  <c r="I558" i="16"/>
  <c r="G553" i="16"/>
  <c r="J557" i="16"/>
  <c r="I557" i="16"/>
  <c r="G552" i="16"/>
  <c r="J556" i="16"/>
  <c r="I556" i="16"/>
  <c r="G551" i="16"/>
  <c r="J555" i="16"/>
  <c r="I555" i="16"/>
  <c r="G550" i="16"/>
  <c r="J554" i="16"/>
  <c r="I554" i="16"/>
  <c r="G549" i="16"/>
  <c r="J553" i="16"/>
  <c r="I553" i="16"/>
  <c r="G564" i="16"/>
  <c r="J552" i="16"/>
  <c r="I552" i="16"/>
  <c r="G548" i="16"/>
  <c r="J551" i="16"/>
  <c r="I551" i="16"/>
  <c r="G547" i="16"/>
  <c r="J550" i="16"/>
  <c r="I550" i="16"/>
  <c r="G546" i="16"/>
  <c r="J549" i="16"/>
  <c r="I549" i="16"/>
  <c r="G563" i="16"/>
  <c r="J548" i="16"/>
  <c r="I548" i="16"/>
  <c r="G562" i="16"/>
  <c r="J547" i="16"/>
  <c r="I547" i="16"/>
  <c r="G545" i="16"/>
  <c r="J546" i="16"/>
  <c r="I546" i="16"/>
  <c r="G544" i="16"/>
  <c r="J545" i="16"/>
  <c r="I545" i="16"/>
  <c r="G561" i="16"/>
  <c r="J544" i="16"/>
  <c r="I544" i="16"/>
  <c r="G543" i="16"/>
  <c r="A544" i="16"/>
  <c r="A545" i="16" s="1"/>
  <c r="A546" i="16" s="1"/>
  <c r="A547" i="16" s="1"/>
  <c r="A548" i="16" s="1"/>
  <c r="A549" i="16" s="1"/>
  <c r="A550" i="16" s="1"/>
  <c r="A551" i="16" s="1"/>
  <c r="A552" i="16" s="1"/>
  <c r="A553" i="16" s="1"/>
  <c r="A554" i="16" s="1"/>
  <c r="A555" i="16" s="1"/>
  <c r="A556" i="16" s="1"/>
  <c r="A557" i="16" s="1"/>
  <c r="A558" i="16" s="1"/>
  <c r="A559" i="16" s="1"/>
  <c r="A560" i="16" s="1"/>
  <c r="A561" i="16" s="1"/>
  <c r="A562" i="16" s="1"/>
  <c r="A563" i="16" s="1"/>
  <c r="A564" i="16" s="1"/>
  <c r="A565" i="16" s="1"/>
  <c r="A566" i="16" s="1"/>
  <c r="A567" i="16" s="1"/>
  <c r="A568" i="16" s="1"/>
  <c r="A569" i="16" s="1"/>
  <c r="A570" i="16" s="1"/>
  <c r="A571" i="16" s="1"/>
  <c r="J543" i="16"/>
  <c r="I543" i="16"/>
  <c r="G542" i="16"/>
  <c r="J542" i="16"/>
  <c r="I542" i="16"/>
  <c r="G560" i="16"/>
  <c r="J541" i="16"/>
  <c r="I541" i="16"/>
  <c r="G541" i="16"/>
  <c r="J529" i="16"/>
  <c r="I529" i="16"/>
  <c r="G523" i="16"/>
  <c r="J528" i="16"/>
  <c r="I528" i="16"/>
  <c r="G522" i="16"/>
  <c r="J527" i="16"/>
  <c r="I527" i="16"/>
  <c r="G521" i="16"/>
  <c r="J526" i="16"/>
  <c r="I526" i="16"/>
  <c r="G529" i="16"/>
  <c r="J525" i="16"/>
  <c r="I525" i="16"/>
  <c r="G520" i="16"/>
  <c r="J524" i="16"/>
  <c r="I524" i="16"/>
  <c r="G519" i="16"/>
  <c r="J523" i="16"/>
  <c r="I523" i="16"/>
  <c r="G528" i="16"/>
  <c r="J522" i="16"/>
  <c r="I522" i="16"/>
  <c r="G518" i="16"/>
  <c r="J521" i="16"/>
  <c r="I521" i="16"/>
  <c r="G527" i="16"/>
  <c r="J520" i="16"/>
  <c r="I520" i="16"/>
  <c r="G517" i="16"/>
  <c r="J519" i="16"/>
  <c r="I519" i="16"/>
  <c r="G526" i="16"/>
  <c r="J518" i="16"/>
  <c r="I518" i="16"/>
  <c r="G516" i="16"/>
  <c r="J517" i="16"/>
  <c r="I517" i="16"/>
  <c r="G515" i="16"/>
  <c r="J516" i="16"/>
  <c r="I516" i="16"/>
  <c r="G514" i="16"/>
  <c r="J515" i="16"/>
  <c r="I515" i="16"/>
  <c r="G513" i="16"/>
  <c r="J514" i="16"/>
  <c r="I514" i="16"/>
  <c r="G512" i="16"/>
  <c r="J513" i="16"/>
  <c r="I513" i="16"/>
  <c r="G511" i="16"/>
  <c r="J512" i="16"/>
  <c r="I512" i="16"/>
  <c r="G510" i="16"/>
  <c r="J511" i="16"/>
  <c r="I511" i="16"/>
  <c r="G509" i="16"/>
  <c r="J510" i="16"/>
  <c r="I510" i="16"/>
  <c r="G525" i="16"/>
  <c r="J509" i="16"/>
  <c r="I509" i="16"/>
  <c r="G524" i="16"/>
  <c r="J508" i="16"/>
  <c r="I508" i="16"/>
  <c r="G508" i="16"/>
  <c r="J507" i="16"/>
  <c r="I507" i="16"/>
  <c r="G507" i="16"/>
  <c r="J506" i="16"/>
  <c r="I506" i="16"/>
  <c r="G506" i="16"/>
  <c r="J505" i="16"/>
  <c r="I505" i="16"/>
  <c r="G505" i="16"/>
  <c r="J504" i="16"/>
  <c r="I504" i="16"/>
  <c r="G504" i="16"/>
  <c r="J503" i="16"/>
  <c r="I503" i="16"/>
  <c r="G503" i="16"/>
  <c r="J502" i="16"/>
  <c r="I502" i="16"/>
  <c r="G502" i="16"/>
  <c r="J501" i="16"/>
  <c r="I501" i="16"/>
  <c r="G501" i="16"/>
  <c r="A501" i="16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26" i="16" s="1"/>
  <c r="A527" i="16" s="1"/>
  <c r="A528" i="16" s="1"/>
  <c r="A529" i="16" s="1"/>
  <c r="J500" i="16"/>
  <c r="I500" i="16"/>
  <c r="G500" i="16"/>
  <c r="J499" i="16"/>
  <c r="I499" i="16"/>
  <c r="G499" i="16"/>
  <c r="J488" i="16"/>
  <c r="I488" i="16"/>
  <c r="G488" i="16"/>
  <c r="J487" i="16"/>
  <c r="I487" i="16"/>
  <c r="G468" i="16"/>
  <c r="J486" i="16"/>
  <c r="I486" i="16"/>
  <c r="G467" i="16"/>
  <c r="J485" i="16"/>
  <c r="I485" i="16"/>
  <c r="G487" i="16"/>
  <c r="J484" i="16"/>
  <c r="I484" i="16"/>
  <c r="G486" i="16"/>
  <c r="J483" i="16"/>
  <c r="I483" i="16"/>
  <c r="G466" i="16"/>
  <c r="J482" i="16"/>
  <c r="I482" i="16"/>
  <c r="G485" i="16"/>
  <c r="J481" i="16"/>
  <c r="I481" i="16"/>
  <c r="G484" i="16"/>
  <c r="J480" i="16"/>
  <c r="I480" i="16"/>
  <c r="G465" i="16"/>
  <c r="J479" i="16"/>
  <c r="I479" i="16"/>
  <c r="G464" i="16"/>
  <c r="J478" i="16"/>
  <c r="I478" i="16"/>
  <c r="G463" i="16"/>
  <c r="J477" i="16"/>
  <c r="I477" i="16"/>
  <c r="G462" i="16"/>
  <c r="J476" i="16"/>
  <c r="I476" i="16"/>
  <c r="G461" i="16"/>
  <c r="J475" i="16"/>
  <c r="I475" i="16"/>
  <c r="G460" i="16"/>
  <c r="J474" i="16"/>
  <c r="I474" i="16"/>
  <c r="G459" i="16"/>
  <c r="J473" i="16"/>
  <c r="I473" i="16"/>
  <c r="G483" i="16"/>
  <c r="J472" i="16"/>
  <c r="I472" i="16"/>
  <c r="G458" i="16"/>
  <c r="J471" i="16"/>
  <c r="I471" i="16"/>
  <c r="G457" i="16"/>
  <c r="J470" i="16"/>
  <c r="I470" i="16"/>
  <c r="G456" i="16"/>
  <c r="J469" i="16"/>
  <c r="I469" i="16"/>
  <c r="G482" i="16"/>
  <c r="J468" i="16"/>
  <c r="I468" i="16"/>
  <c r="G455" i="16"/>
  <c r="J467" i="16"/>
  <c r="I467" i="16"/>
  <c r="G481" i="16"/>
  <c r="J466" i="16"/>
  <c r="I466" i="16"/>
  <c r="G454" i="16"/>
  <c r="J465" i="16"/>
  <c r="I465" i="16"/>
  <c r="G453" i="16"/>
  <c r="J464" i="16"/>
  <c r="I464" i="16"/>
  <c r="G452" i="16"/>
  <c r="J463" i="16"/>
  <c r="I463" i="16"/>
  <c r="G480" i="16"/>
  <c r="J462" i="16"/>
  <c r="I462" i="16"/>
  <c r="G479" i="16"/>
  <c r="J461" i="16"/>
  <c r="I461" i="16"/>
  <c r="G478" i="16"/>
  <c r="J460" i="16"/>
  <c r="I460" i="16"/>
  <c r="G451" i="16"/>
  <c r="J459" i="16"/>
  <c r="I459" i="16"/>
  <c r="G450" i="16"/>
  <c r="J458" i="16"/>
  <c r="I458" i="16"/>
  <c r="G477" i="16"/>
  <c r="J457" i="16"/>
  <c r="I457" i="16"/>
  <c r="G449" i="16"/>
  <c r="J456" i="16"/>
  <c r="I456" i="16"/>
  <c r="G448" i="16"/>
  <c r="J455" i="16"/>
  <c r="I455" i="16"/>
  <c r="G447" i="16"/>
  <c r="J454" i="16"/>
  <c r="I454" i="16"/>
  <c r="G446" i="16"/>
  <c r="J453" i="16"/>
  <c r="I453" i="16"/>
  <c r="G476" i="16"/>
  <c r="J452" i="16"/>
  <c r="I452" i="16"/>
  <c r="G445" i="16"/>
  <c r="J451" i="16"/>
  <c r="I451" i="16"/>
  <c r="G444" i="16"/>
  <c r="J450" i="16"/>
  <c r="I450" i="16"/>
  <c r="G443" i="16"/>
  <c r="J449" i="16"/>
  <c r="I449" i="16"/>
  <c r="G442" i="16"/>
  <c r="J448" i="16"/>
  <c r="I448" i="16"/>
  <c r="G441" i="16"/>
  <c r="J447" i="16"/>
  <c r="I447" i="16"/>
  <c r="G475" i="16"/>
  <c r="J446" i="16"/>
  <c r="I446" i="16"/>
  <c r="G474" i="16"/>
  <c r="J445" i="16"/>
  <c r="I445" i="16"/>
  <c r="G440" i="16"/>
  <c r="J444" i="16"/>
  <c r="I444" i="16"/>
  <c r="G473" i="16"/>
  <c r="J443" i="16"/>
  <c r="I443" i="16"/>
  <c r="G439" i="16"/>
  <c r="J442" i="16"/>
  <c r="I442" i="16"/>
  <c r="G472" i="16"/>
  <c r="J441" i="16"/>
  <c r="I441" i="16"/>
  <c r="G438" i="16"/>
  <c r="J440" i="16"/>
  <c r="I440" i="16"/>
  <c r="G437" i="16"/>
  <c r="J439" i="16"/>
  <c r="I439" i="16"/>
  <c r="G436" i="16"/>
  <c r="J438" i="16"/>
  <c r="I438" i="16"/>
  <c r="G435" i="16"/>
  <c r="J437" i="16"/>
  <c r="I437" i="16"/>
  <c r="G471" i="16"/>
  <c r="J436" i="16"/>
  <c r="I436" i="16"/>
  <c r="G470" i="16"/>
  <c r="J435" i="16"/>
  <c r="I435" i="16"/>
  <c r="G434" i="16"/>
  <c r="J434" i="16"/>
  <c r="I434" i="16"/>
  <c r="G433" i="16"/>
  <c r="J433" i="16"/>
  <c r="I433" i="16"/>
  <c r="G432" i="16"/>
  <c r="J432" i="16"/>
  <c r="I432" i="16"/>
  <c r="G431" i="16"/>
  <c r="J431" i="16"/>
  <c r="I431" i="16"/>
  <c r="G430" i="16"/>
  <c r="J430" i="16"/>
  <c r="I430" i="16"/>
  <c r="G429" i="16"/>
  <c r="J429" i="16"/>
  <c r="I429" i="16"/>
  <c r="G428" i="16"/>
  <c r="J428" i="16"/>
  <c r="I428" i="16"/>
  <c r="G427" i="16"/>
  <c r="A428" i="16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 s="1"/>
  <c r="A485" i="16" s="1"/>
  <c r="A486" i="16" s="1"/>
  <c r="A487" i="16" s="1"/>
  <c r="A488" i="16" s="1"/>
  <c r="J427" i="16"/>
  <c r="I427" i="16"/>
  <c r="G426" i="16"/>
  <c r="J426" i="16"/>
  <c r="I426" i="16"/>
  <c r="G469" i="16"/>
  <c r="J425" i="16"/>
  <c r="I425" i="16"/>
  <c r="G425" i="16"/>
  <c r="A425" i="16"/>
  <c r="A426" i="16" s="1"/>
  <c r="A427" i="16" s="1"/>
  <c r="J424" i="16"/>
  <c r="I424" i="16"/>
  <c r="G424" i="16"/>
  <c r="J423" i="16"/>
  <c r="I423" i="16"/>
  <c r="G423" i="16"/>
  <c r="J411" i="16"/>
  <c r="I411" i="16"/>
  <c r="G399" i="16"/>
  <c r="J410" i="16"/>
  <c r="I410" i="16"/>
  <c r="G398" i="16"/>
  <c r="J409" i="16"/>
  <c r="I409" i="16"/>
  <c r="G397" i="16"/>
  <c r="J408" i="16"/>
  <c r="I408" i="16"/>
  <c r="G411" i="16"/>
  <c r="J407" i="16"/>
  <c r="I407" i="16"/>
  <c r="G396" i="16"/>
  <c r="J406" i="16"/>
  <c r="I406" i="16"/>
  <c r="G395" i="16"/>
  <c r="J405" i="16"/>
  <c r="I405" i="16"/>
  <c r="G394" i="16"/>
  <c r="J404" i="16"/>
  <c r="I404" i="16"/>
  <c r="G410" i="16"/>
  <c r="J403" i="16"/>
  <c r="I403" i="16"/>
  <c r="G393" i="16"/>
  <c r="J402" i="16"/>
  <c r="I402" i="16"/>
  <c r="G392" i="16"/>
  <c r="J401" i="16"/>
  <c r="I401" i="16"/>
  <c r="G409" i="16"/>
  <c r="J400" i="16"/>
  <c r="I400" i="16"/>
  <c r="G391" i="16"/>
  <c r="J399" i="16"/>
  <c r="I399" i="16"/>
  <c r="G408" i="16"/>
  <c r="J398" i="16"/>
  <c r="I398" i="16"/>
  <c r="G390" i="16"/>
  <c r="J397" i="16"/>
  <c r="I397" i="16"/>
  <c r="G389" i="16"/>
  <c r="J396" i="16"/>
  <c r="I396" i="16"/>
  <c r="G388" i="16"/>
  <c r="J395" i="16"/>
  <c r="I395" i="16"/>
  <c r="G387" i="16"/>
  <c r="J394" i="16"/>
  <c r="I394" i="16"/>
  <c r="G386" i="16"/>
  <c r="J393" i="16"/>
  <c r="I393" i="16"/>
  <c r="G385" i="16"/>
  <c r="J392" i="16"/>
  <c r="I392" i="16"/>
  <c r="G384" i="16"/>
  <c r="J391" i="16"/>
  <c r="I391" i="16"/>
  <c r="G407" i="16"/>
  <c r="J390" i="16"/>
  <c r="I390" i="16"/>
  <c r="G383" i="16"/>
  <c r="J389" i="16"/>
  <c r="I389" i="16"/>
  <c r="G406" i="16"/>
  <c r="J388" i="16"/>
  <c r="I388" i="16"/>
  <c r="G382" i="16"/>
  <c r="J387" i="16"/>
  <c r="I387" i="16"/>
  <c r="G405" i="16"/>
  <c r="J386" i="16"/>
  <c r="I386" i="16"/>
  <c r="G381" i="16"/>
  <c r="J385" i="16"/>
  <c r="I385" i="16"/>
  <c r="G380" i="16"/>
  <c r="J384" i="16"/>
  <c r="I384" i="16"/>
  <c r="G379" i="16"/>
  <c r="J383" i="16"/>
  <c r="I383" i="16"/>
  <c r="G404" i="16"/>
  <c r="J382" i="16"/>
  <c r="I382" i="16"/>
  <c r="G378" i="16"/>
  <c r="J381" i="16"/>
  <c r="I381" i="16"/>
  <c r="G377" i="16"/>
  <c r="J380" i="16"/>
  <c r="I380" i="16"/>
  <c r="G376" i="16"/>
  <c r="J379" i="16"/>
  <c r="I379" i="16"/>
  <c r="G375" i="16"/>
  <c r="J378" i="16"/>
  <c r="I378" i="16"/>
  <c r="G403" i="16"/>
  <c r="J377" i="16"/>
  <c r="I377" i="16"/>
  <c r="G374" i="16"/>
  <c r="J376" i="16"/>
  <c r="I376" i="16"/>
  <c r="G373" i="16"/>
  <c r="J375" i="16"/>
  <c r="I375" i="16"/>
  <c r="G402" i="16"/>
  <c r="J374" i="16"/>
  <c r="I374" i="16"/>
  <c r="G372" i="16"/>
  <c r="J373" i="16"/>
  <c r="I373" i="16"/>
  <c r="G371" i="16"/>
  <c r="J372" i="16"/>
  <c r="I372" i="16"/>
  <c r="G401" i="16"/>
  <c r="J371" i="16"/>
  <c r="I371" i="16"/>
  <c r="G370" i="16"/>
  <c r="J370" i="16"/>
  <c r="I370" i="16"/>
  <c r="G369" i="16"/>
  <c r="A370" i="16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J369" i="16"/>
  <c r="I369" i="16"/>
  <c r="G400" i="16"/>
  <c r="J368" i="16"/>
  <c r="I368" i="16"/>
  <c r="G368" i="16"/>
  <c r="J359" i="16"/>
  <c r="I359" i="16"/>
  <c r="G359" i="16"/>
  <c r="J358" i="16"/>
  <c r="I358" i="16"/>
  <c r="G344" i="16"/>
  <c r="J357" i="16"/>
  <c r="I357" i="16"/>
  <c r="G358" i="16"/>
  <c r="J356" i="16"/>
  <c r="I356" i="16"/>
  <c r="G357" i="16"/>
  <c r="J355" i="16"/>
  <c r="I355" i="16"/>
  <c r="G343" i="16"/>
  <c r="J354" i="16"/>
  <c r="I354" i="16"/>
  <c r="G342" i="16"/>
  <c r="J353" i="16"/>
  <c r="I353" i="16"/>
  <c r="G341" i="16"/>
  <c r="J352" i="16"/>
  <c r="I352" i="16"/>
  <c r="G356" i="16"/>
  <c r="J351" i="16"/>
  <c r="I351" i="16"/>
  <c r="G355" i="16"/>
  <c r="J350" i="16"/>
  <c r="I350" i="16"/>
  <c r="G340" i="16"/>
  <c r="J349" i="16"/>
  <c r="I349" i="16"/>
  <c r="G339" i="16"/>
  <c r="J348" i="16"/>
  <c r="I348" i="16"/>
  <c r="G354" i="16"/>
  <c r="J347" i="16"/>
  <c r="I347" i="16"/>
  <c r="G338" i="16"/>
  <c r="J346" i="16"/>
  <c r="I346" i="16"/>
  <c r="G353" i="16"/>
  <c r="J345" i="16"/>
  <c r="I345" i="16"/>
  <c r="G352" i="16"/>
  <c r="J344" i="16"/>
  <c r="I344" i="16"/>
  <c r="G351" i="16"/>
  <c r="J343" i="16"/>
  <c r="I343" i="16"/>
  <c r="G337" i="16"/>
  <c r="J342" i="16"/>
  <c r="I342" i="16"/>
  <c r="G336" i="16"/>
  <c r="J341" i="16"/>
  <c r="I341" i="16"/>
  <c r="G335" i="16"/>
  <c r="J340" i="16"/>
  <c r="I340" i="16"/>
  <c r="G350" i="16"/>
  <c r="J339" i="16"/>
  <c r="I339" i="16"/>
  <c r="G334" i="16"/>
  <c r="J338" i="16"/>
  <c r="I338" i="16"/>
  <c r="G333" i="16"/>
  <c r="J337" i="16"/>
  <c r="I337" i="16"/>
  <c r="G332" i="16"/>
  <c r="J336" i="16"/>
  <c r="I336" i="16"/>
  <c r="G331" i="16"/>
  <c r="J335" i="16"/>
  <c r="I335" i="16"/>
  <c r="G330" i="16"/>
  <c r="J334" i="16"/>
  <c r="I334" i="16"/>
  <c r="G329" i="16"/>
  <c r="J333" i="16"/>
  <c r="I333" i="16"/>
  <c r="G349" i="16"/>
  <c r="J332" i="16"/>
  <c r="I332" i="16"/>
  <c r="G328" i="16"/>
  <c r="J331" i="16"/>
  <c r="I331" i="16"/>
  <c r="G327" i="16"/>
  <c r="J330" i="16"/>
  <c r="I330" i="16"/>
  <c r="G326" i="16"/>
  <c r="J329" i="16"/>
  <c r="I329" i="16"/>
  <c r="G325" i="16"/>
  <c r="J328" i="16"/>
  <c r="I328" i="16"/>
  <c r="G348" i="16"/>
  <c r="J327" i="16"/>
  <c r="I327" i="16"/>
  <c r="G324" i="16"/>
  <c r="J326" i="16"/>
  <c r="I326" i="16"/>
  <c r="G347" i="16"/>
  <c r="J325" i="16"/>
  <c r="I325" i="16"/>
  <c r="G323" i="16"/>
  <c r="J324" i="16"/>
  <c r="I324" i="16"/>
  <c r="G322" i="16"/>
  <c r="J323" i="16"/>
  <c r="I323" i="16"/>
  <c r="G346" i="16"/>
  <c r="J322" i="16"/>
  <c r="I322" i="16"/>
  <c r="G321" i="16"/>
  <c r="J321" i="16"/>
  <c r="I321" i="16"/>
  <c r="G320" i="16"/>
  <c r="J320" i="16"/>
  <c r="I320" i="16"/>
  <c r="G319" i="16"/>
  <c r="J319" i="16"/>
  <c r="I319" i="16"/>
  <c r="G345" i="16"/>
  <c r="J309" i="16"/>
  <c r="I309" i="16"/>
  <c r="G231" i="16"/>
  <c r="J308" i="16"/>
  <c r="I308" i="16"/>
  <c r="G230" i="16"/>
  <c r="J307" i="16"/>
  <c r="I307" i="16"/>
  <c r="G229" i="16"/>
  <c r="J306" i="16"/>
  <c r="I306" i="16"/>
  <c r="G228" i="16"/>
  <c r="J305" i="16"/>
  <c r="I305" i="16"/>
  <c r="G309" i="16"/>
  <c r="J304" i="16"/>
  <c r="I304" i="16"/>
  <c r="G227" i="16"/>
  <c r="J303" i="16"/>
  <c r="I303" i="16"/>
  <c r="G308" i="16"/>
  <c r="J302" i="16"/>
  <c r="I302" i="16"/>
  <c r="G226" i="16"/>
  <c r="J301" i="16"/>
  <c r="I301" i="16"/>
  <c r="G307" i="16"/>
  <c r="J300" i="16"/>
  <c r="I300" i="16"/>
  <c r="G225" i="16"/>
  <c r="J299" i="16"/>
  <c r="I299" i="16"/>
  <c r="G224" i="16"/>
  <c r="J298" i="16"/>
  <c r="I298" i="16"/>
  <c r="G223" i="16"/>
  <c r="J297" i="16"/>
  <c r="I297" i="16"/>
  <c r="G222" i="16"/>
  <c r="J296" i="16"/>
  <c r="I296" i="16"/>
  <c r="G306" i="16"/>
  <c r="J295" i="16"/>
  <c r="I295" i="16"/>
  <c r="G221" i="16"/>
  <c r="J294" i="16"/>
  <c r="I294" i="16"/>
  <c r="G305" i="16"/>
  <c r="J293" i="16"/>
  <c r="I293" i="16"/>
  <c r="G220" i="16"/>
  <c r="J292" i="16"/>
  <c r="I292" i="16"/>
  <c r="G219" i="16"/>
  <c r="J291" i="16"/>
  <c r="I291" i="16"/>
  <c r="G218" i="16"/>
  <c r="J290" i="16"/>
  <c r="I290" i="16"/>
  <c r="G217" i="16"/>
  <c r="J289" i="16"/>
  <c r="I289" i="16"/>
  <c r="G216" i="16"/>
  <c r="J288" i="16"/>
  <c r="I288" i="16"/>
  <c r="G215" i="16"/>
  <c r="J287" i="16"/>
  <c r="I287" i="16"/>
  <c r="G214" i="16"/>
  <c r="J286" i="16"/>
  <c r="I286" i="16"/>
  <c r="G213" i="16"/>
  <c r="J285" i="16"/>
  <c r="I285" i="16"/>
  <c r="G212" i="16"/>
  <c r="J284" i="16"/>
  <c r="I284" i="16"/>
  <c r="G211" i="16"/>
  <c r="J283" i="16"/>
  <c r="I283" i="16"/>
  <c r="G304" i="16"/>
  <c r="J282" i="16"/>
  <c r="I282" i="16"/>
  <c r="G303" i="16"/>
  <c r="J281" i="16"/>
  <c r="I281" i="16"/>
  <c r="G210" i="16"/>
  <c r="J280" i="16"/>
  <c r="I280" i="16"/>
  <c r="G209" i="16"/>
  <c r="J279" i="16"/>
  <c r="I279" i="16"/>
  <c r="G302" i="16"/>
  <c r="J278" i="16"/>
  <c r="I278" i="16"/>
  <c r="G208" i="16"/>
  <c r="J277" i="16"/>
  <c r="I277" i="16"/>
  <c r="G207" i="16"/>
  <c r="J276" i="16"/>
  <c r="I276" i="16"/>
  <c r="G301" i="16"/>
  <c r="J275" i="16"/>
  <c r="I275" i="16"/>
  <c r="G206" i="16"/>
  <c r="J274" i="16"/>
  <c r="I274" i="16"/>
  <c r="G205" i="16"/>
  <c r="J273" i="16"/>
  <c r="I273" i="16"/>
  <c r="G204" i="16"/>
  <c r="J272" i="16"/>
  <c r="I272" i="16"/>
  <c r="G203" i="16"/>
  <c r="J271" i="16"/>
  <c r="I271" i="16"/>
  <c r="G300" i="16"/>
  <c r="J270" i="16"/>
  <c r="I270" i="16"/>
  <c r="G202" i="16"/>
  <c r="J269" i="16"/>
  <c r="I269" i="16"/>
  <c r="G201" i="16"/>
  <c r="J268" i="16"/>
  <c r="I268" i="16"/>
  <c r="G200" i="16"/>
  <c r="J267" i="16"/>
  <c r="I267" i="16"/>
  <c r="G299" i="16"/>
  <c r="J266" i="16"/>
  <c r="I266" i="16"/>
  <c r="G199" i="16"/>
  <c r="J265" i="16"/>
  <c r="I265" i="16"/>
  <c r="G298" i="16"/>
  <c r="J264" i="16"/>
  <c r="I264" i="16"/>
  <c r="G198" i="16"/>
  <c r="J263" i="16"/>
  <c r="I263" i="16"/>
  <c r="G197" i="16"/>
  <c r="J262" i="16"/>
  <c r="I262" i="16"/>
  <c r="G297" i="16"/>
  <c r="J261" i="16"/>
  <c r="I261" i="16"/>
  <c r="G196" i="16"/>
  <c r="J260" i="16"/>
  <c r="I260" i="16"/>
  <c r="G195" i="16"/>
  <c r="J259" i="16"/>
  <c r="I259" i="16"/>
  <c r="G194" i="16"/>
  <c r="J258" i="16"/>
  <c r="I258" i="16"/>
  <c r="G193" i="16"/>
  <c r="J257" i="16"/>
  <c r="I257" i="16"/>
  <c r="G192" i="16"/>
  <c r="J256" i="16"/>
  <c r="I256" i="16"/>
  <c r="G191" i="16"/>
  <c r="J255" i="16"/>
  <c r="I255" i="16"/>
  <c r="G190" i="16"/>
  <c r="J254" i="16"/>
  <c r="I254" i="16"/>
  <c r="G189" i="16"/>
  <c r="J253" i="16"/>
  <c r="I253" i="16"/>
  <c r="G188" i="16"/>
  <c r="J252" i="16"/>
  <c r="I252" i="16"/>
  <c r="G187" i="16"/>
  <c r="J251" i="16"/>
  <c r="I251" i="16"/>
  <c r="G186" i="16"/>
  <c r="J250" i="16"/>
  <c r="I250" i="16"/>
  <c r="G296" i="16"/>
  <c r="J249" i="16"/>
  <c r="I249" i="16"/>
  <c r="G185" i="16"/>
  <c r="J248" i="16"/>
  <c r="I248" i="16"/>
  <c r="G184" i="16"/>
  <c r="J247" i="16"/>
  <c r="I247" i="16"/>
  <c r="G183" i="16"/>
  <c r="J246" i="16"/>
  <c r="I246" i="16"/>
  <c r="G182" i="16"/>
  <c r="J245" i="16"/>
  <c r="I245" i="16"/>
  <c r="G295" i="16"/>
  <c r="J244" i="16"/>
  <c r="I244" i="16"/>
  <c r="G181" i="16"/>
  <c r="J243" i="16"/>
  <c r="I243" i="16"/>
  <c r="G180" i="16"/>
  <c r="J242" i="16"/>
  <c r="I242" i="16"/>
  <c r="G179" i="16"/>
  <c r="J241" i="16"/>
  <c r="I241" i="16"/>
  <c r="G294" i="16"/>
  <c r="J240" i="16"/>
  <c r="I240" i="16"/>
  <c r="G178" i="16"/>
  <c r="J239" i="16"/>
  <c r="I239" i="16"/>
  <c r="G293" i="16"/>
  <c r="J238" i="16"/>
  <c r="I238" i="16"/>
  <c r="G177" i="16"/>
  <c r="J237" i="16"/>
  <c r="I237" i="16"/>
  <c r="G176" i="16"/>
  <c r="J236" i="16"/>
  <c r="I236" i="16"/>
  <c r="G292" i="16"/>
  <c r="J235" i="16"/>
  <c r="I235" i="16"/>
  <c r="G175" i="16"/>
  <c r="J234" i="16"/>
  <c r="I234" i="16"/>
  <c r="G174" i="16"/>
  <c r="J233" i="16"/>
  <c r="I233" i="16"/>
  <c r="G173" i="16"/>
  <c r="J232" i="16"/>
  <c r="I232" i="16"/>
  <c r="G172" i="16"/>
  <c r="J231" i="16"/>
  <c r="I231" i="16"/>
  <c r="G171" i="16"/>
  <c r="J230" i="16"/>
  <c r="I230" i="16"/>
  <c r="G170" i="16"/>
  <c r="J229" i="16"/>
  <c r="I229" i="16"/>
  <c r="G169" i="16"/>
  <c r="J228" i="16"/>
  <c r="I228" i="16"/>
  <c r="G168" i="16"/>
  <c r="J227" i="16"/>
  <c r="I227" i="16"/>
  <c r="G167" i="16"/>
  <c r="J226" i="16"/>
  <c r="I226" i="16"/>
  <c r="G291" i="16"/>
  <c r="J225" i="16"/>
  <c r="I225" i="16"/>
  <c r="G166" i="16"/>
  <c r="J224" i="16"/>
  <c r="I224" i="16"/>
  <c r="G165" i="16"/>
  <c r="J223" i="16"/>
  <c r="I223" i="16"/>
  <c r="G164" i="16"/>
  <c r="J222" i="16"/>
  <c r="I222" i="16"/>
  <c r="G163" i="16"/>
  <c r="J221" i="16"/>
  <c r="I221" i="16"/>
  <c r="G162" i="16"/>
  <c r="J220" i="16"/>
  <c r="I220" i="16"/>
  <c r="G161" i="16"/>
  <c r="J219" i="16"/>
  <c r="I219" i="16"/>
  <c r="G290" i="16"/>
  <c r="J218" i="16"/>
  <c r="I218" i="16"/>
  <c r="G289" i="16"/>
  <c r="J217" i="16"/>
  <c r="I217" i="16"/>
  <c r="G288" i="16"/>
  <c r="J216" i="16"/>
  <c r="I216" i="16"/>
  <c r="G160" i="16"/>
  <c r="J215" i="16"/>
  <c r="I215" i="16"/>
  <c r="G287" i="16"/>
  <c r="J214" i="16"/>
  <c r="I214" i="16"/>
  <c r="G159" i="16"/>
  <c r="J213" i="16"/>
  <c r="I213" i="16"/>
  <c r="G158" i="16"/>
  <c r="J212" i="16"/>
  <c r="I212" i="16"/>
  <c r="G157" i="16"/>
  <c r="J211" i="16"/>
  <c r="I211" i="16"/>
  <c r="G156" i="16"/>
  <c r="J210" i="16"/>
  <c r="I210" i="16"/>
  <c r="G155" i="16"/>
  <c r="J209" i="16"/>
  <c r="I209" i="16"/>
  <c r="G154" i="16"/>
  <c r="J208" i="16"/>
  <c r="I208" i="16"/>
  <c r="G286" i="16"/>
  <c r="J207" i="16"/>
  <c r="I207" i="16"/>
  <c r="G153" i="16"/>
  <c r="J206" i="16"/>
  <c r="I206" i="16"/>
  <c r="G152" i="16"/>
  <c r="J205" i="16"/>
  <c r="I205" i="16"/>
  <c r="G151" i="16"/>
  <c r="J204" i="16"/>
  <c r="I204" i="16"/>
  <c r="G150" i="16"/>
  <c r="J203" i="16"/>
  <c r="I203" i="16"/>
  <c r="G149" i="16"/>
  <c r="J202" i="16"/>
  <c r="I202" i="16"/>
  <c r="G285" i="16"/>
  <c r="J201" i="16"/>
  <c r="I201" i="16"/>
  <c r="G284" i="16"/>
  <c r="J200" i="16"/>
  <c r="I200" i="16"/>
  <c r="G283" i="16"/>
  <c r="J199" i="16"/>
  <c r="I199" i="16"/>
  <c r="G148" i="16"/>
  <c r="J198" i="16"/>
  <c r="I198" i="16"/>
  <c r="G147" i="16"/>
  <c r="J197" i="16"/>
  <c r="I197" i="16"/>
  <c r="G146" i="16"/>
  <c r="J196" i="16"/>
  <c r="I196" i="16"/>
  <c r="G282" i="16"/>
  <c r="J195" i="16"/>
  <c r="I195" i="16"/>
  <c r="G145" i="16"/>
  <c r="J194" i="16"/>
  <c r="I194" i="16"/>
  <c r="G281" i="16"/>
  <c r="J193" i="16"/>
  <c r="I193" i="16"/>
  <c r="G280" i="16"/>
  <c r="J192" i="16"/>
  <c r="I192" i="16"/>
  <c r="G144" i="16"/>
  <c r="J191" i="16"/>
  <c r="I191" i="16"/>
  <c r="G279" i="16"/>
  <c r="J190" i="16"/>
  <c r="I190" i="16"/>
  <c r="G143" i="16"/>
  <c r="J189" i="16"/>
  <c r="I189" i="16"/>
  <c r="G142" i="16"/>
  <c r="J188" i="16"/>
  <c r="I188" i="16"/>
  <c r="G141" i="16"/>
  <c r="J187" i="16"/>
  <c r="I187" i="16"/>
  <c r="G140" i="16"/>
  <c r="J186" i="16"/>
  <c r="I186" i="16"/>
  <c r="G139" i="16"/>
  <c r="J185" i="16"/>
  <c r="I185" i="16"/>
  <c r="G138" i="16"/>
  <c r="J184" i="16"/>
  <c r="I184" i="16"/>
  <c r="G137" i="16"/>
  <c r="J183" i="16"/>
  <c r="I183" i="16"/>
  <c r="G136" i="16"/>
  <c r="J182" i="16"/>
  <c r="I182" i="16"/>
  <c r="G278" i="16"/>
  <c r="J181" i="16"/>
  <c r="I181" i="16"/>
  <c r="G135" i="16"/>
  <c r="J180" i="16"/>
  <c r="I180" i="16"/>
  <c r="G134" i="16"/>
  <c r="J179" i="16"/>
  <c r="I179" i="16"/>
  <c r="G133" i="16"/>
  <c r="J178" i="16"/>
  <c r="I178" i="16"/>
  <c r="G132" i="16"/>
  <c r="J177" i="16"/>
  <c r="I177" i="16"/>
  <c r="G131" i="16"/>
  <c r="J176" i="16"/>
  <c r="I176" i="16"/>
  <c r="G130" i="16"/>
  <c r="J175" i="16"/>
  <c r="I175" i="16"/>
  <c r="G129" i="16"/>
  <c r="J174" i="16"/>
  <c r="I174" i="16"/>
  <c r="G128" i="16"/>
  <c r="J173" i="16"/>
  <c r="I173" i="16"/>
  <c r="G127" i="16"/>
  <c r="J172" i="16"/>
  <c r="I172" i="16"/>
  <c r="G126" i="16"/>
  <c r="J171" i="16"/>
  <c r="I171" i="16"/>
  <c r="G125" i="16"/>
  <c r="J170" i="16"/>
  <c r="I170" i="16"/>
  <c r="G124" i="16"/>
  <c r="J169" i="16"/>
  <c r="I169" i="16"/>
  <c r="G123" i="16"/>
  <c r="J168" i="16"/>
  <c r="I168" i="16"/>
  <c r="G122" i="16"/>
  <c r="J167" i="16"/>
  <c r="I167" i="16"/>
  <c r="G277" i="16"/>
  <c r="J166" i="16"/>
  <c r="I166" i="16"/>
  <c r="G121" i="16"/>
  <c r="J165" i="16"/>
  <c r="I165" i="16"/>
  <c r="G120" i="16"/>
  <c r="J164" i="16"/>
  <c r="I164" i="16"/>
  <c r="G276" i="16"/>
  <c r="J163" i="16"/>
  <c r="I163" i="16"/>
  <c r="G119" i="16"/>
  <c r="J162" i="16"/>
  <c r="I162" i="16"/>
  <c r="G118" i="16"/>
  <c r="J161" i="16"/>
  <c r="I161" i="16"/>
  <c r="G117" i="16"/>
  <c r="J160" i="16"/>
  <c r="I160" i="16"/>
  <c r="G116" i="16"/>
  <c r="J159" i="16"/>
  <c r="I159" i="16"/>
  <c r="G115" i="16"/>
  <c r="J158" i="16"/>
  <c r="I158" i="16"/>
  <c r="G114" i="16"/>
  <c r="J157" i="16"/>
  <c r="I157" i="16"/>
  <c r="G113" i="16"/>
  <c r="J156" i="16"/>
  <c r="I156" i="16"/>
  <c r="G112" i="16"/>
  <c r="J155" i="16"/>
  <c r="I155" i="16"/>
  <c r="G111" i="16"/>
  <c r="J154" i="16"/>
  <c r="I154" i="16"/>
  <c r="G275" i="16"/>
  <c r="J153" i="16"/>
  <c r="I153" i="16"/>
  <c r="G110" i="16"/>
  <c r="J152" i="16"/>
  <c r="I152" i="16"/>
  <c r="G109" i="16"/>
  <c r="J151" i="16"/>
  <c r="I151" i="16"/>
  <c r="G108" i="16"/>
  <c r="J150" i="16"/>
  <c r="I150" i="16"/>
  <c r="G107" i="16"/>
  <c r="J149" i="16"/>
  <c r="I149" i="16"/>
  <c r="G106" i="16"/>
  <c r="J148" i="16"/>
  <c r="I148" i="16"/>
  <c r="G274" i="16"/>
  <c r="J147" i="16"/>
  <c r="I147" i="16"/>
  <c r="G105" i="16"/>
  <c r="J146" i="16"/>
  <c r="I146" i="16"/>
  <c r="G104" i="16"/>
  <c r="J145" i="16"/>
  <c r="I145" i="16"/>
  <c r="G103" i="16"/>
  <c r="J144" i="16"/>
  <c r="I144" i="16"/>
  <c r="G273" i="16"/>
  <c r="J143" i="16"/>
  <c r="I143" i="16"/>
  <c r="G102" i="16"/>
  <c r="J142" i="16"/>
  <c r="I142" i="16"/>
  <c r="G272" i="16"/>
  <c r="J141" i="16"/>
  <c r="I141" i="16"/>
  <c r="G271" i="16"/>
  <c r="J140" i="16"/>
  <c r="I140" i="16"/>
  <c r="G101" i="16"/>
  <c r="J139" i="16"/>
  <c r="I139" i="16"/>
  <c r="G100" i="16"/>
  <c r="J138" i="16"/>
  <c r="I138" i="16"/>
  <c r="G99" i="16"/>
  <c r="J137" i="16"/>
  <c r="I137" i="16"/>
  <c r="G98" i="16"/>
  <c r="J136" i="16"/>
  <c r="I136" i="16"/>
  <c r="G270" i="16"/>
  <c r="J135" i="16"/>
  <c r="I135" i="16"/>
  <c r="G269" i="16"/>
  <c r="J134" i="16"/>
  <c r="I134" i="16"/>
  <c r="G268" i="16"/>
  <c r="J133" i="16"/>
  <c r="I133" i="16"/>
  <c r="G97" i="16"/>
  <c r="J132" i="16"/>
  <c r="I132" i="16"/>
  <c r="G96" i="16"/>
  <c r="J131" i="16"/>
  <c r="I131" i="16"/>
  <c r="G95" i="16"/>
  <c r="J130" i="16"/>
  <c r="I130" i="16"/>
  <c r="G94" i="16"/>
  <c r="J129" i="16"/>
  <c r="I129" i="16"/>
  <c r="G267" i="16"/>
  <c r="J128" i="16"/>
  <c r="I128" i="16"/>
  <c r="G93" i="16"/>
  <c r="J127" i="16"/>
  <c r="I127" i="16"/>
  <c r="G92" i="16"/>
  <c r="J126" i="16"/>
  <c r="I126" i="16"/>
  <c r="G91" i="16"/>
  <c r="J125" i="16"/>
  <c r="I125" i="16"/>
  <c r="G90" i="16"/>
  <c r="J124" i="16"/>
  <c r="I124" i="16"/>
  <c r="G89" i="16"/>
  <c r="J123" i="16"/>
  <c r="I123" i="16"/>
  <c r="G266" i="16"/>
  <c r="J122" i="16"/>
  <c r="I122" i="16"/>
  <c r="G88" i="16"/>
  <c r="J121" i="16"/>
  <c r="I121" i="16"/>
  <c r="G87" i="16"/>
  <c r="J120" i="16"/>
  <c r="I120" i="16"/>
  <c r="G86" i="16"/>
  <c r="J119" i="16"/>
  <c r="I119" i="16"/>
  <c r="G85" i="16"/>
  <c r="J118" i="16"/>
  <c r="I118" i="16"/>
  <c r="G265" i="16"/>
  <c r="J117" i="16"/>
  <c r="I117" i="16"/>
  <c r="G84" i="16"/>
  <c r="J116" i="16"/>
  <c r="I116" i="16"/>
  <c r="G83" i="16"/>
  <c r="J115" i="16"/>
  <c r="I115" i="16"/>
  <c r="G82" i="16"/>
  <c r="J114" i="16"/>
  <c r="I114" i="16"/>
  <c r="G81" i="16"/>
  <c r="J113" i="16"/>
  <c r="I113" i="16"/>
  <c r="G264" i="16"/>
  <c r="J112" i="16"/>
  <c r="I112" i="16"/>
  <c r="G263" i="16"/>
  <c r="J111" i="16"/>
  <c r="I111" i="16"/>
  <c r="G80" i="16"/>
  <c r="J110" i="16"/>
  <c r="I110" i="16"/>
  <c r="G79" i="16"/>
  <c r="J109" i="16"/>
  <c r="I109" i="16"/>
  <c r="G78" i="16"/>
  <c r="J108" i="16"/>
  <c r="I108" i="16"/>
  <c r="G77" i="16"/>
  <c r="J107" i="16"/>
  <c r="I107" i="16"/>
  <c r="G76" i="16"/>
  <c r="J106" i="16"/>
  <c r="I106" i="16"/>
  <c r="G75" i="16"/>
  <c r="J105" i="16"/>
  <c r="I105" i="16"/>
  <c r="G74" i="16"/>
  <c r="J104" i="16"/>
  <c r="I104" i="16"/>
  <c r="G262" i="16"/>
  <c r="J103" i="16"/>
  <c r="I103" i="16"/>
  <c r="G261" i="16"/>
  <c r="J102" i="16"/>
  <c r="I102" i="16"/>
  <c r="G260" i="16"/>
  <c r="J101" i="16"/>
  <c r="I101" i="16"/>
  <c r="G73" i="16"/>
  <c r="J100" i="16"/>
  <c r="I100" i="16"/>
  <c r="G259" i="16"/>
  <c r="J99" i="16"/>
  <c r="I99" i="16"/>
  <c r="G72" i="16"/>
  <c r="J98" i="16"/>
  <c r="I98" i="16"/>
  <c r="G71" i="16"/>
  <c r="J97" i="16"/>
  <c r="I97" i="16"/>
  <c r="G258" i="16"/>
  <c r="J96" i="16"/>
  <c r="I96" i="16"/>
  <c r="G70" i="16"/>
  <c r="J95" i="16"/>
  <c r="I95" i="16"/>
  <c r="G257" i="16"/>
  <c r="J94" i="16"/>
  <c r="I94" i="16"/>
  <c r="G69" i="16"/>
  <c r="J93" i="16"/>
  <c r="I93" i="16"/>
  <c r="G256" i="16"/>
  <c r="J92" i="16"/>
  <c r="I92" i="16"/>
  <c r="G68" i="16"/>
  <c r="J91" i="16"/>
  <c r="I91" i="16"/>
  <c r="G255" i="16"/>
  <c r="J90" i="16"/>
  <c r="I90" i="16"/>
  <c r="G67" i="16"/>
  <c r="J89" i="16"/>
  <c r="I89" i="16"/>
  <c r="G66" i="16"/>
  <c r="J88" i="16"/>
  <c r="I88" i="16"/>
  <c r="G254" i="16"/>
  <c r="J87" i="16"/>
  <c r="I87" i="16"/>
  <c r="G253" i="16"/>
  <c r="J86" i="16"/>
  <c r="I86" i="16"/>
  <c r="G65" i="16"/>
  <c r="J85" i="16"/>
  <c r="I85" i="16"/>
  <c r="G252" i="16"/>
  <c r="J84" i="16"/>
  <c r="I84" i="16"/>
  <c r="G251" i="16"/>
  <c r="J83" i="16"/>
  <c r="I83" i="16"/>
  <c r="G64" i="16"/>
  <c r="J82" i="16"/>
  <c r="I82" i="16"/>
  <c r="G250" i="16"/>
  <c r="J81" i="16"/>
  <c r="I81" i="16"/>
  <c r="G63" i="16"/>
  <c r="J80" i="16"/>
  <c r="I80" i="16"/>
  <c r="G249" i="16"/>
  <c r="J79" i="16"/>
  <c r="I79" i="16"/>
  <c r="G62" i="16"/>
  <c r="J78" i="16"/>
  <c r="I78" i="16"/>
  <c r="G61" i="16"/>
  <c r="J77" i="16"/>
  <c r="I77" i="16"/>
  <c r="G248" i="16"/>
  <c r="J76" i="16"/>
  <c r="I76" i="16"/>
  <c r="G60" i="16"/>
  <c r="J75" i="16"/>
  <c r="I75" i="16"/>
  <c r="G59" i="16"/>
  <c r="J74" i="16"/>
  <c r="I74" i="16"/>
  <c r="G58" i="16"/>
  <c r="J73" i="16"/>
  <c r="I73" i="16"/>
  <c r="G57" i="16"/>
  <c r="J72" i="16"/>
  <c r="I72" i="16"/>
  <c r="G56" i="16"/>
  <c r="J71" i="16"/>
  <c r="I71" i="16"/>
  <c r="G55" i="16"/>
  <c r="J70" i="16"/>
  <c r="I70" i="16"/>
  <c r="G54" i="16"/>
  <c r="J69" i="16"/>
  <c r="I69" i="16"/>
  <c r="G247" i="16"/>
  <c r="J68" i="16"/>
  <c r="I68" i="16"/>
  <c r="G246" i="16"/>
  <c r="J67" i="16"/>
  <c r="I67" i="16"/>
  <c r="G53" i="16"/>
  <c r="J66" i="16"/>
  <c r="I66" i="16"/>
  <c r="G52" i="16"/>
  <c r="J65" i="16"/>
  <c r="I65" i="16"/>
  <c r="G245" i="16"/>
  <c r="J64" i="16"/>
  <c r="I64" i="16"/>
  <c r="G244" i="16"/>
  <c r="J63" i="16"/>
  <c r="I63" i="16"/>
  <c r="G51" i="16"/>
  <c r="J62" i="16"/>
  <c r="I62" i="16"/>
  <c r="G243" i="16"/>
  <c r="J61" i="16"/>
  <c r="I61" i="16"/>
  <c r="G50" i="16"/>
  <c r="J60" i="16"/>
  <c r="I60" i="16"/>
  <c r="G49" i="16"/>
  <c r="J59" i="16"/>
  <c r="I59" i="16"/>
  <c r="G48" i="16"/>
  <c r="J58" i="16"/>
  <c r="I58" i="16"/>
  <c r="G47" i="16"/>
  <c r="J57" i="16"/>
  <c r="I57" i="16"/>
  <c r="G46" i="16"/>
  <c r="J56" i="16"/>
  <c r="I56" i="16"/>
  <c r="G242" i="16"/>
  <c r="J55" i="16"/>
  <c r="I55" i="16"/>
  <c r="G45" i="16"/>
  <c r="J54" i="16"/>
  <c r="I54" i="16"/>
  <c r="G44" i="16"/>
  <c r="J53" i="16"/>
  <c r="I53" i="16"/>
  <c r="G43" i="16"/>
  <c r="J52" i="16"/>
  <c r="I52" i="16"/>
  <c r="G42" i="16"/>
  <c r="J51" i="16"/>
  <c r="I51" i="16"/>
  <c r="G241" i="16"/>
  <c r="J50" i="16"/>
  <c r="I50" i="16"/>
  <c r="G41" i="16"/>
  <c r="J49" i="16"/>
  <c r="I49" i="16"/>
  <c r="G40" i="16"/>
  <c r="J48" i="16"/>
  <c r="I48" i="16"/>
  <c r="G39" i="16"/>
  <c r="J47" i="16"/>
  <c r="I47" i="16"/>
  <c r="G240" i="16"/>
  <c r="J46" i="16"/>
  <c r="I46" i="16"/>
  <c r="G38" i="16"/>
  <c r="J45" i="16"/>
  <c r="I45" i="16"/>
  <c r="G37" i="16"/>
  <c r="J44" i="16"/>
  <c r="I44" i="16"/>
  <c r="G239" i="16"/>
  <c r="J43" i="16"/>
  <c r="I43" i="16"/>
  <c r="G36" i="16"/>
  <c r="J42" i="16"/>
  <c r="I42" i="16"/>
  <c r="G35" i="16"/>
  <c r="J41" i="16"/>
  <c r="I41" i="16"/>
  <c r="G34" i="16"/>
  <c r="J40" i="16"/>
  <c r="I40" i="16"/>
  <c r="G33" i="16"/>
  <c r="J39" i="16"/>
  <c r="I39" i="16"/>
  <c r="G238" i="16"/>
  <c r="J38" i="16"/>
  <c r="I38" i="16"/>
  <c r="G32" i="16"/>
  <c r="J37" i="16"/>
  <c r="I37" i="16"/>
  <c r="G31" i="16"/>
  <c r="J36" i="16"/>
  <c r="I36" i="16"/>
  <c r="G30" i="16"/>
  <c r="J35" i="16"/>
  <c r="I35" i="16"/>
  <c r="G29" i="16"/>
  <c r="J34" i="16"/>
  <c r="I34" i="16"/>
  <c r="G28" i="16"/>
  <c r="J33" i="16"/>
  <c r="I33" i="16"/>
  <c r="G27" i="16"/>
  <c r="J32" i="16"/>
  <c r="I32" i="16"/>
  <c r="G26" i="16"/>
  <c r="J31" i="16"/>
  <c r="I31" i="16"/>
  <c r="G25" i="16"/>
  <c r="J30" i="16"/>
  <c r="I30" i="16"/>
  <c r="G24" i="16"/>
  <c r="J29" i="16"/>
  <c r="I29" i="16"/>
  <c r="G23" i="16"/>
  <c r="J28" i="16"/>
  <c r="I28" i="16"/>
  <c r="G237" i="16"/>
  <c r="J27" i="16"/>
  <c r="I27" i="16"/>
  <c r="G236" i="16"/>
  <c r="J26" i="16"/>
  <c r="I26" i="16"/>
  <c r="G235" i="16"/>
  <c r="J25" i="16"/>
  <c r="I25" i="16"/>
  <c r="G234" i="16"/>
  <c r="J24" i="16"/>
  <c r="I24" i="16"/>
  <c r="G233" i="16"/>
  <c r="J23" i="16"/>
  <c r="I23" i="16"/>
  <c r="G22" i="16"/>
  <c r="J22" i="16"/>
  <c r="I22" i="16"/>
  <c r="G21" i="16"/>
  <c r="J21" i="16"/>
  <c r="I21" i="16"/>
  <c r="G20" i="16"/>
  <c r="J20" i="16"/>
  <c r="I20" i="16"/>
  <c r="G19" i="16"/>
  <c r="J19" i="16"/>
  <c r="I19" i="16"/>
  <c r="G18" i="16"/>
  <c r="J18" i="16"/>
  <c r="I18" i="16"/>
  <c r="G17" i="16"/>
  <c r="J17" i="16"/>
  <c r="I17" i="16"/>
  <c r="G16" i="16"/>
  <c r="J16" i="16"/>
  <c r="I16" i="16"/>
  <c r="G15" i="16"/>
  <c r="J15" i="16"/>
  <c r="I15" i="16"/>
  <c r="G14" i="16"/>
  <c r="J14" i="16"/>
  <c r="I14" i="16"/>
  <c r="G13" i="16"/>
  <c r="J13" i="16"/>
  <c r="I13" i="16"/>
  <c r="G12" i="16"/>
  <c r="J12" i="16"/>
  <c r="I12" i="16"/>
  <c r="G11" i="16"/>
  <c r="J11" i="16"/>
  <c r="I11" i="16"/>
  <c r="G10" i="16"/>
  <c r="J10" i="16"/>
  <c r="I10" i="16"/>
  <c r="G9" i="16"/>
  <c r="J9" i="16"/>
  <c r="I9" i="16"/>
  <c r="G8" i="16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J8" i="16"/>
  <c r="I8" i="16"/>
  <c r="G232" i="16"/>
  <c r="J7" i="16"/>
  <c r="I7" i="16"/>
  <c r="G7" i="16"/>
  <c r="A7" i="16"/>
  <c r="J6" i="16"/>
  <c r="I6" i="16"/>
  <c r="G6" i="16"/>
  <c r="J5" i="16"/>
  <c r="I5" i="16"/>
  <c r="G5" i="16"/>
  <c r="A5" i="16"/>
  <c r="H362" i="16" l="1"/>
  <c r="B363" i="16"/>
  <c r="H363" i="16"/>
  <c r="H364" i="16" s="1"/>
  <c r="B414" i="16"/>
  <c r="H493" i="17"/>
  <c r="B493" i="17"/>
  <c r="H457" i="17"/>
  <c r="B457" i="17"/>
  <c r="A305" i="17"/>
  <c r="A304" i="17"/>
  <c r="B309" i="17"/>
  <c r="B308" i="17"/>
  <c r="H308" i="17"/>
  <c r="H309" i="17"/>
  <c r="B351" i="17"/>
  <c r="B402" i="17"/>
  <c r="B492" i="17"/>
  <c r="H351" i="17"/>
  <c r="H402" i="17"/>
  <c r="B456" i="17"/>
  <c r="B350" i="17"/>
  <c r="B401" i="17"/>
  <c r="H456" i="17"/>
  <c r="H492" i="17"/>
  <c r="H350" i="17"/>
  <c r="H401" i="17"/>
  <c r="A307" i="16"/>
  <c r="A308" i="16" s="1"/>
  <c r="A309" i="16"/>
  <c r="B492" i="16"/>
  <c r="B313" i="16"/>
  <c r="B312" i="16"/>
  <c r="B491" i="16"/>
  <c r="B534" i="16"/>
  <c r="B533" i="16"/>
  <c r="H313" i="16"/>
  <c r="H312" i="16"/>
  <c r="H492" i="16"/>
  <c r="H415" i="16"/>
  <c r="H414" i="16"/>
  <c r="B415" i="16"/>
  <c r="B416" i="16" s="1"/>
  <c r="H534" i="16"/>
  <c r="B575" i="16"/>
  <c r="H575" i="16"/>
  <c r="H491" i="16"/>
  <c r="B574" i="16"/>
  <c r="B362" i="16"/>
  <c r="B364" i="16" s="1"/>
  <c r="H533" i="16"/>
  <c r="H574" i="16"/>
  <c r="B494" i="17" l="1"/>
  <c r="B493" i="16"/>
  <c r="H535" i="16"/>
  <c r="H576" i="16"/>
  <c r="B458" i="17"/>
  <c r="H494" i="17"/>
  <c r="H458" i="17"/>
  <c r="H352" i="17"/>
  <c r="B310" i="17"/>
  <c r="B403" i="17"/>
  <c r="B352" i="17"/>
  <c r="H403" i="17"/>
  <c r="H310" i="17"/>
  <c r="H493" i="16"/>
  <c r="H314" i="16"/>
  <c r="B535" i="16"/>
  <c r="H416" i="16"/>
  <c r="B314" i="16"/>
  <c r="B576" i="16"/>
  <c r="J10" i="15" l="1"/>
  <c r="I10" i="15"/>
  <c r="G10" i="15"/>
  <c r="J15" i="15"/>
  <c r="I15" i="15"/>
  <c r="G15" i="15"/>
  <c r="J14" i="15"/>
  <c r="I14" i="15"/>
  <c r="G14" i="15"/>
  <c r="J9" i="15"/>
  <c r="I9" i="15"/>
  <c r="G9" i="15"/>
  <c r="J8" i="15"/>
  <c r="I8" i="15"/>
  <c r="G8" i="15"/>
  <c r="J13" i="15"/>
  <c r="I13" i="15"/>
  <c r="G13" i="15"/>
  <c r="J12" i="15"/>
  <c r="I12" i="15"/>
  <c r="G12" i="15"/>
  <c r="J7" i="15"/>
  <c r="I7" i="15"/>
  <c r="G7" i="15"/>
  <c r="J11" i="15"/>
  <c r="I11" i="15"/>
  <c r="G11" i="15"/>
  <c r="J6" i="15"/>
  <c r="I6" i="15"/>
  <c r="G6" i="15"/>
  <c r="J5" i="15"/>
  <c r="I5" i="15"/>
  <c r="G5" i="15"/>
  <c r="J72" i="14"/>
  <c r="I72" i="14"/>
  <c r="G68" i="14"/>
  <c r="J71" i="14"/>
  <c r="I71" i="14"/>
  <c r="G67" i="14"/>
  <c r="J70" i="14"/>
  <c r="I70" i="14"/>
  <c r="G72" i="14"/>
  <c r="J69" i="14"/>
  <c r="I69" i="14"/>
  <c r="G66" i="14"/>
  <c r="J68" i="14"/>
  <c r="I68" i="14"/>
  <c r="G65" i="14"/>
  <c r="J67" i="14"/>
  <c r="I67" i="14"/>
  <c r="G71" i="14"/>
  <c r="J66" i="14"/>
  <c r="I66" i="14"/>
  <c r="G64" i="14"/>
  <c r="J65" i="14"/>
  <c r="I65" i="14"/>
  <c r="G63" i="14"/>
  <c r="J64" i="14"/>
  <c r="I64" i="14"/>
  <c r="G62" i="14"/>
  <c r="J63" i="14"/>
  <c r="I63" i="14"/>
  <c r="G61" i="14"/>
  <c r="J62" i="14"/>
  <c r="I62" i="14"/>
  <c r="G60" i="14"/>
  <c r="J61" i="14"/>
  <c r="I61" i="14"/>
  <c r="G59" i="14"/>
  <c r="J60" i="14"/>
  <c r="I60" i="14"/>
  <c r="G58" i="14"/>
  <c r="J59" i="14"/>
  <c r="I59" i="14"/>
  <c r="G57" i="14"/>
  <c r="J58" i="14"/>
  <c r="I58" i="14"/>
  <c r="G70" i="14"/>
  <c r="J57" i="14"/>
  <c r="I57" i="14"/>
  <c r="G56" i="14"/>
  <c r="J56" i="14"/>
  <c r="I56" i="14"/>
  <c r="G55" i="14"/>
  <c r="J55" i="14"/>
  <c r="I55" i="14"/>
  <c r="G54" i="14"/>
  <c r="J54" i="14"/>
  <c r="I54" i="14"/>
  <c r="G53" i="14"/>
  <c r="J53" i="14"/>
  <c r="I53" i="14"/>
  <c r="G52" i="14"/>
  <c r="J52" i="14"/>
  <c r="I52" i="14"/>
  <c r="G51" i="14"/>
  <c r="J51" i="14"/>
  <c r="I51" i="14"/>
  <c r="G69" i="14"/>
  <c r="J40" i="14"/>
  <c r="I40" i="14"/>
  <c r="G40" i="14"/>
  <c r="J39" i="14"/>
  <c r="I39" i="14"/>
  <c r="G39" i="14"/>
  <c r="J38" i="14"/>
  <c r="I38" i="14"/>
  <c r="G38" i="14"/>
  <c r="J37" i="14"/>
  <c r="I37" i="14"/>
  <c r="G37" i="14"/>
  <c r="J36" i="14"/>
  <c r="I36" i="14"/>
  <c r="G36" i="14"/>
  <c r="J41" i="14"/>
  <c r="I41" i="14"/>
  <c r="G41" i="14"/>
  <c r="B44" i="14" s="1"/>
  <c r="J26" i="14"/>
  <c r="I26" i="14"/>
  <c r="G26" i="14"/>
  <c r="J25" i="14"/>
  <c r="I25" i="14"/>
  <c r="G25" i="14"/>
  <c r="J24" i="14"/>
  <c r="I24" i="14"/>
  <c r="G24" i="14"/>
  <c r="J23" i="14"/>
  <c r="I23" i="14"/>
  <c r="G23" i="14"/>
  <c r="J22" i="14"/>
  <c r="I22" i="14"/>
  <c r="G22" i="14"/>
  <c r="J12" i="14"/>
  <c r="I12" i="14"/>
  <c r="G12" i="14"/>
  <c r="J10" i="14"/>
  <c r="I10" i="14"/>
  <c r="G10" i="14"/>
  <c r="J11" i="14"/>
  <c r="I11" i="14"/>
  <c r="G11" i="14"/>
  <c r="J9" i="14"/>
  <c r="I9" i="14"/>
  <c r="G9" i="14"/>
  <c r="J8" i="14"/>
  <c r="I8" i="14"/>
  <c r="G8" i="14"/>
  <c r="J7" i="14"/>
  <c r="I7" i="14"/>
  <c r="G7" i="14"/>
  <c r="J6" i="14"/>
  <c r="I6" i="14"/>
  <c r="G6" i="14"/>
  <c r="J5" i="14"/>
  <c r="I5" i="14"/>
  <c r="G5" i="14"/>
  <c r="B18" i="15" l="1"/>
  <c r="B15" i="14"/>
  <c r="B29" i="14"/>
  <c r="H44" i="14"/>
  <c r="H29" i="14"/>
  <c r="B76" i="14"/>
  <c r="H15" i="14"/>
  <c r="H76" i="14"/>
  <c r="H18" i="15"/>
  <c r="B17" i="15"/>
  <c r="H17" i="15"/>
  <c r="B14" i="14"/>
  <c r="B16" i="14" s="1"/>
  <c r="B28" i="14"/>
  <c r="B30" i="14" s="1"/>
  <c r="B43" i="14"/>
  <c r="B45" i="14" s="1"/>
  <c r="B75" i="14"/>
  <c r="H14" i="14"/>
  <c r="H28" i="14"/>
  <c r="H43" i="14"/>
  <c r="H75" i="14"/>
  <c r="B77" i="14" l="1"/>
  <c r="B19" i="15"/>
  <c r="H16" i="14"/>
  <c r="H77" i="14"/>
  <c r="H30" i="14"/>
  <c r="H45" i="14"/>
  <c r="H19" i="15"/>
  <c r="J152" i="13"/>
  <c r="I152" i="13"/>
  <c r="G139" i="13"/>
  <c r="J151" i="13"/>
  <c r="I151" i="13"/>
  <c r="G152" i="13"/>
  <c r="J150" i="13"/>
  <c r="I150" i="13"/>
  <c r="G151" i="13"/>
  <c r="J149" i="13"/>
  <c r="I149" i="13"/>
  <c r="G138" i="13"/>
  <c r="J148" i="13"/>
  <c r="I148" i="13"/>
  <c r="G137" i="13"/>
  <c r="J147" i="13"/>
  <c r="I147" i="13"/>
  <c r="G136" i="13"/>
  <c r="J146" i="13"/>
  <c r="I146" i="13"/>
  <c r="G135" i="13"/>
  <c r="J145" i="13"/>
  <c r="I145" i="13"/>
  <c r="G134" i="13"/>
  <c r="J144" i="13"/>
  <c r="I144" i="13"/>
  <c r="G133" i="13"/>
  <c r="J143" i="13"/>
  <c r="I143" i="13"/>
  <c r="G132" i="13"/>
  <c r="J142" i="13"/>
  <c r="I142" i="13"/>
  <c r="G150" i="13"/>
  <c r="J141" i="13"/>
  <c r="I141" i="13"/>
  <c r="G149" i="13"/>
  <c r="J140" i="13"/>
  <c r="I140" i="13"/>
  <c r="G131" i="13"/>
  <c r="J139" i="13"/>
  <c r="I139" i="13"/>
  <c r="G148" i="13"/>
  <c r="J138" i="13"/>
  <c r="I138" i="13"/>
  <c r="G147" i="13"/>
  <c r="J137" i="13"/>
  <c r="I137" i="13"/>
  <c r="G146" i="13"/>
  <c r="J136" i="13"/>
  <c r="I136" i="13"/>
  <c r="G130" i="13"/>
  <c r="J135" i="13"/>
  <c r="I135" i="13"/>
  <c r="G129" i="13"/>
  <c r="J134" i="13"/>
  <c r="I134" i="13"/>
  <c r="G128" i="13"/>
  <c r="J133" i="13"/>
  <c r="I133" i="13"/>
  <c r="G145" i="13"/>
  <c r="J132" i="13"/>
  <c r="I132" i="13"/>
  <c r="G127" i="13"/>
  <c r="J131" i="13"/>
  <c r="I131" i="13"/>
  <c r="G126" i="13"/>
  <c r="J130" i="13"/>
  <c r="I130" i="13"/>
  <c r="G125" i="13"/>
  <c r="J129" i="13"/>
  <c r="I129" i="13"/>
  <c r="G124" i="13"/>
  <c r="J128" i="13"/>
  <c r="I128" i="13"/>
  <c r="G123" i="13"/>
  <c r="J127" i="13"/>
  <c r="I127" i="13"/>
  <c r="G122" i="13"/>
  <c r="J126" i="13"/>
  <c r="I126" i="13"/>
  <c r="G121" i="13"/>
  <c r="J125" i="13"/>
  <c r="I125" i="13"/>
  <c r="G120" i="13"/>
  <c r="J124" i="13"/>
  <c r="I124" i="13"/>
  <c r="G119" i="13"/>
  <c r="J123" i="13"/>
  <c r="I123" i="13"/>
  <c r="G144" i="13"/>
  <c r="J122" i="13"/>
  <c r="I122" i="13"/>
  <c r="G118" i="13"/>
  <c r="J121" i="13"/>
  <c r="I121" i="13"/>
  <c r="G117" i="13"/>
  <c r="J120" i="13"/>
  <c r="I120" i="13"/>
  <c r="G143" i="13"/>
  <c r="J119" i="13"/>
  <c r="I119" i="13"/>
  <c r="G142" i="13"/>
  <c r="J118" i="13"/>
  <c r="I118" i="13"/>
  <c r="G116" i="13"/>
  <c r="J117" i="13"/>
  <c r="I117" i="13"/>
  <c r="G115" i="13"/>
  <c r="J116" i="13"/>
  <c r="I116" i="13"/>
  <c r="G114" i="13"/>
  <c r="J115" i="13"/>
  <c r="I115" i="13"/>
  <c r="G141" i="13"/>
  <c r="J114" i="13"/>
  <c r="I114" i="13"/>
  <c r="G140" i="13"/>
  <c r="J113" i="13"/>
  <c r="I113" i="13"/>
  <c r="G113" i="13"/>
  <c r="A113" i="13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J103" i="13"/>
  <c r="I103" i="13"/>
  <c r="G73" i="13"/>
  <c r="J102" i="13"/>
  <c r="I102" i="13"/>
  <c r="G103" i="13"/>
  <c r="J101" i="13"/>
  <c r="I101" i="13"/>
  <c r="G102" i="13"/>
  <c r="J100" i="13"/>
  <c r="I100" i="13"/>
  <c r="G101" i="13"/>
  <c r="J99" i="13"/>
  <c r="I99" i="13"/>
  <c r="G100" i="13"/>
  <c r="J98" i="13"/>
  <c r="I98" i="13"/>
  <c r="G72" i="13"/>
  <c r="J97" i="13"/>
  <c r="I97" i="13"/>
  <c r="G71" i="13"/>
  <c r="J96" i="13"/>
  <c r="I96" i="13"/>
  <c r="G70" i="13"/>
  <c r="J95" i="13"/>
  <c r="I95" i="13"/>
  <c r="G69" i="13"/>
  <c r="J94" i="13"/>
  <c r="I94" i="13"/>
  <c r="G99" i="13"/>
  <c r="J93" i="13"/>
  <c r="I93" i="13"/>
  <c r="G68" i="13"/>
  <c r="J92" i="13"/>
  <c r="I92" i="13"/>
  <c r="G67" i="13"/>
  <c r="J91" i="13"/>
  <c r="I91" i="13"/>
  <c r="G66" i="13"/>
  <c r="J90" i="13"/>
  <c r="I90" i="13"/>
  <c r="G65" i="13"/>
  <c r="J89" i="13"/>
  <c r="I89" i="13"/>
  <c r="G64" i="13"/>
  <c r="J88" i="13"/>
  <c r="I88" i="13"/>
  <c r="G63" i="13"/>
  <c r="J87" i="13"/>
  <c r="I87" i="13"/>
  <c r="G62" i="13"/>
  <c r="J86" i="13"/>
  <c r="I86" i="13"/>
  <c r="G61" i="13"/>
  <c r="J85" i="13"/>
  <c r="I85" i="13"/>
  <c r="G60" i="13"/>
  <c r="J84" i="13"/>
  <c r="I84" i="13"/>
  <c r="G98" i="13"/>
  <c r="J83" i="13"/>
  <c r="I83" i="13"/>
  <c r="G59" i="13"/>
  <c r="J82" i="13"/>
  <c r="I82" i="13"/>
  <c r="G58" i="13"/>
  <c r="J81" i="13"/>
  <c r="I81" i="13"/>
  <c r="G57" i="13"/>
  <c r="J80" i="13"/>
  <c r="I80" i="13"/>
  <c r="G97" i="13"/>
  <c r="J79" i="13"/>
  <c r="I79" i="13"/>
  <c r="G56" i="13"/>
  <c r="J78" i="13"/>
  <c r="I78" i="13"/>
  <c r="G55" i="13"/>
  <c r="J77" i="13"/>
  <c r="I77" i="13"/>
  <c r="G96" i="13"/>
  <c r="J76" i="13"/>
  <c r="I76" i="13"/>
  <c r="G54" i="13"/>
  <c r="J75" i="13"/>
  <c r="I75" i="13"/>
  <c r="G95" i="13"/>
  <c r="J74" i="13"/>
  <c r="I74" i="13"/>
  <c r="G53" i="13"/>
  <c r="J73" i="13"/>
  <c r="I73" i="13"/>
  <c r="G52" i="13"/>
  <c r="J72" i="13"/>
  <c r="I72" i="13"/>
  <c r="G51" i="13"/>
  <c r="J71" i="13"/>
  <c r="I71" i="13"/>
  <c r="G50" i="13"/>
  <c r="J70" i="13"/>
  <c r="I70" i="13"/>
  <c r="G49" i="13"/>
  <c r="J69" i="13"/>
  <c r="I69" i="13"/>
  <c r="G48" i="13"/>
  <c r="J68" i="13"/>
  <c r="I68" i="13"/>
  <c r="G47" i="13"/>
  <c r="J67" i="13"/>
  <c r="I67" i="13"/>
  <c r="G46" i="13"/>
  <c r="J66" i="13"/>
  <c r="I66" i="13"/>
  <c r="G45" i="13"/>
  <c r="J65" i="13"/>
  <c r="I65" i="13"/>
  <c r="G94" i="13"/>
  <c r="J64" i="13"/>
  <c r="I64" i="13"/>
  <c r="G44" i="13"/>
  <c r="J63" i="13"/>
  <c r="I63" i="13"/>
  <c r="G93" i="13"/>
  <c r="J62" i="13"/>
  <c r="I62" i="13"/>
  <c r="G43" i="13"/>
  <c r="J61" i="13"/>
  <c r="I61" i="13"/>
  <c r="G92" i="13"/>
  <c r="J60" i="13"/>
  <c r="I60" i="13"/>
  <c r="G42" i="13"/>
  <c r="J59" i="13"/>
  <c r="I59" i="13"/>
  <c r="G41" i="13"/>
  <c r="J58" i="13"/>
  <c r="I58" i="13"/>
  <c r="G40" i="13"/>
  <c r="J57" i="13"/>
  <c r="I57" i="13"/>
  <c r="G39" i="13"/>
  <c r="J56" i="13"/>
  <c r="I56" i="13"/>
  <c r="G38" i="13"/>
  <c r="J55" i="13"/>
  <c r="I55" i="13"/>
  <c r="G37" i="13"/>
  <c r="J54" i="13"/>
  <c r="I54" i="13"/>
  <c r="G36" i="13"/>
  <c r="J53" i="13"/>
  <c r="I53" i="13"/>
  <c r="G35" i="13"/>
  <c r="J52" i="13"/>
  <c r="I52" i="13"/>
  <c r="G91" i="13"/>
  <c r="J51" i="13"/>
  <c r="I51" i="13"/>
  <c r="G90" i="13"/>
  <c r="J50" i="13"/>
  <c r="I50" i="13"/>
  <c r="G34" i="13"/>
  <c r="J49" i="13"/>
  <c r="I49" i="13"/>
  <c r="G89" i="13"/>
  <c r="J48" i="13"/>
  <c r="I48" i="13"/>
  <c r="G33" i="13"/>
  <c r="J47" i="13"/>
  <c r="I47" i="13"/>
  <c r="G88" i="13"/>
  <c r="J46" i="13"/>
  <c r="I46" i="13"/>
  <c r="G87" i="13"/>
  <c r="J45" i="13"/>
  <c r="I45" i="13"/>
  <c r="G32" i="13"/>
  <c r="J44" i="13"/>
  <c r="I44" i="13"/>
  <c r="G86" i="13"/>
  <c r="J43" i="13"/>
  <c r="I43" i="13"/>
  <c r="G31" i="13"/>
  <c r="J42" i="13"/>
  <c r="I42" i="13"/>
  <c r="G30" i="13"/>
  <c r="J41" i="13"/>
  <c r="I41" i="13"/>
  <c r="G29" i="13"/>
  <c r="J40" i="13"/>
  <c r="I40" i="13"/>
  <c r="G28" i="13"/>
  <c r="J39" i="13"/>
  <c r="I39" i="13"/>
  <c r="G85" i="13"/>
  <c r="J38" i="13"/>
  <c r="I38" i="13"/>
  <c r="G27" i="13"/>
  <c r="J37" i="13"/>
  <c r="I37" i="13"/>
  <c r="G26" i="13"/>
  <c r="J36" i="13"/>
  <c r="I36" i="13"/>
  <c r="G84" i="13"/>
  <c r="J35" i="13"/>
  <c r="I35" i="13"/>
  <c r="G25" i="13"/>
  <c r="J34" i="13"/>
  <c r="I34" i="13"/>
  <c r="G83" i="13"/>
  <c r="J33" i="13"/>
  <c r="I33" i="13"/>
  <c r="G82" i="13"/>
  <c r="J32" i="13"/>
  <c r="I32" i="13"/>
  <c r="G24" i="13"/>
  <c r="J31" i="13"/>
  <c r="I31" i="13"/>
  <c r="G23" i="13"/>
  <c r="J30" i="13"/>
  <c r="I30" i="13"/>
  <c r="G22" i="13"/>
  <c r="J29" i="13"/>
  <c r="I29" i="13"/>
  <c r="G81" i="13"/>
  <c r="J28" i="13"/>
  <c r="I28" i="13"/>
  <c r="G21" i="13"/>
  <c r="J27" i="13"/>
  <c r="I27" i="13"/>
  <c r="G20" i="13"/>
  <c r="J26" i="13"/>
  <c r="I26" i="13"/>
  <c r="G19" i="13"/>
  <c r="J25" i="13"/>
  <c r="I25" i="13"/>
  <c r="G18" i="13"/>
  <c r="J24" i="13"/>
  <c r="I24" i="13"/>
  <c r="G17" i="13"/>
  <c r="J23" i="13"/>
  <c r="I23" i="13"/>
  <c r="G16" i="13"/>
  <c r="J22" i="13"/>
  <c r="I22" i="13"/>
  <c r="G15" i="13"/>
  <c r="J21" i="13"/>
  <c r="I21" i="13"/>
  <c r="G14" i="13"/>
  <c r="J20" i="13"/>
  <c r="I20" i="13"/>
  <c r="G80" i="13"/>
  <c r="J19" i="13"/>
  <c r="I19" i="13"/>
  <c r="G13" i="13"/>
  <c r="J18" i="13"/>
  <c r="I18" i="13"/>
  <c r="G79" i="13"/>
  <c r="J17" i="13"/>
  <c r="I17" i="13"/>
  <c r="G12" i="13"/>
  <c r="J16" i="13"/>
  <c r="I16" i="13"/>
  <c r="G11" i="13"/>
  <c r="J15" i="13"/>
  <c r="I15" i="13"/>
  <c r="G10" i="13"/>
  <c r="J14" i="13"/>
  <c r="I14" i="13"/>
  <c r="G9" i="13"/>
  <c r="J13" i="13"/>
  <c r="I13" i="13"/>
  <c r="G8" i="13"/>
  <c r="J12" i="13"/>
  <c r="I12" i="13"/>
  <c r="G78" i="13"/>
  <c r="J11" i="13"/>
  <c r="I11" i="13"/>
  <c r="G7" i="13"/>
  <c r="J10" i="13"/>
  <c r="I10" i="13"/>
  <c r="G77" i="13"/>
  <c r="J9" i="13"/>
  <c r="I9" i="13"/>
  <c r="G76" i="13"/>
  <c r="J8" i="13"/>
  <c r="I8" i="13"/>
  <c r="G75" i="13"/>
  <c r="J7" i="13"/>
  <c r="I7" i="13"/>
  <c r="G74" i="13"/>
  <c r="J6" i="13"/>
  <c r="I6" i="13"/>
  <c r="G6" i="13"/>
  <c r="J5" i="13"/>
  <c r="I5" i="13"/>
  <c r="G5" i="13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I397" i="12"/>
  <c r="G387" i="12"/>
  <c r="I396" i="12"/>
  <c r="G386" i="12"/>
  <c r="I395" i="12"/>
  <c r="G385" i="12"/>
  <c r="I394" i="12"/>
  <c r="G384" i="12"/>
  <c r="I393" i="12"/>
  <c r="G383" i="12"/>
  <c r="I392" i="12"/>
  <c r="G397" i="12"/>
  <c r="I391" i="12"/>
  <c r="G382" i="12"/>
  <c r="I390" i="12"/>
  <c r="G381" i="12"/>
  <c r="I389" i="12"/>
  <c r="G396" i="12"/>
  <c r="I388" i="12"/>
  <c r="G395" i="12"/>
  <c r="I387" i="12"/>
  <c r="G380" i="12"/>
  <c r="I386" i="12"/>
  <c r="G394" i="12"/>
  <c r="I385" i="12"/>
  <c r="G379" i="12"/>
  <c r="I384" i="12"/>
  <c r="G393" i="12"/>
  <c r="I383" i="12"/>
  <c r="G392" i="12"/>
  <c r="I382" i="12"/>
  <c r="G378" i="12"/>
  <c r="I381" i="12"/>
  <c r="G377" i="12"/>
  <c r="J380" i="12"/>
  <c r="I380" i="12"/>
  <c r="G376" i="12"/>
  <c r="J379" i="12"/>
  <c r="I379" i="12"/>
  <c r="G375" i="12"/>
  <c r="J378" i="12"/>
  <c r="I378" i="12"/>
  <c r="G374" i="12"/>
  <c r="J377" i="12"/>
  <c r="I377" i="12"/>
  <c r="G391" i="12"/>
  <c r="J376" i="12"/>
  <c r="I376" i="12"/>
  <c r="G373" i="12"/>
  <c r="J375" i="12"/>
  <c r="I375" i="12"/>
  <c r="G372" i="12"/>
  <c r="J374" i="12"/>
  <c r="I374" i="12"/>
  <c r="G371" i="12"/>
  <c r="J373" i="12"/>
  <c r="I373" i="12"/>
  <c r="G390" i="12"/>
  <c r="J372" i="12"/>
  <c r="I372" i="12"/>
  <c r="G370" i="12"/>
  <c r="J371" i="12"/>
  <c r="I371" i="12"/>
  <c r="G369" i="12"/>
  <c r="J370" i="12"/>
  <c r="I370" i="12"/>
  <c r="G368" i="12"/>
  <c r="J369" i="12"/>
  <c r="I369" i="12"/>
  <c r="G367" i="12"/>
  <c r="J368" i="12"/>
  <c r="I368" i="12"/>
  <c r="G366" i="12"/>
  <c r="J367" i="12"/>
  <c r="I367" i="12"/>
  <c r="G365" i="12"/>
  <c r="J366" i="12"/>
  <c r="I366" i="12"/>
  <c r="G364" i="12"/>
  <c r="J365" i="12"/>
  <c r="I365" i="12"/>
  <c r="G363" i="12"/>
  <c r="J364" i="12"/>
  <c r="I364" i="12"/>
  <c r="G362" i="12"/>
  <c r="J363" i="12"/>
  <c r="I363" i="12"/>
  <c r="G361" i="12"/>
  <c r="J362" i="12"/>
  <c r="I362" i="12"/>
  <c r="G360" i="12"/>
  <c r="J361" i="12"/>
  <c r="I361" i="12"/>
  <c r="G389" i="12"/>
  <c r="J360" i="12"/>
  <c r="I360" i="12"/>
  <c r="G359" i="12"/>
  <c r="J359" i="12"/>
  <c r="I359" i="12"/>
  <c r="G358" i="12"/>
  <c r="J358" i="12"/>
  <c r="I358" i="12"/>
  <c r="G357" i="12"/>
  <c r="J357" i="12"/>
  <c r="I357" i="12"/>
  <c r="G356" i="12"/>
  <c r="J356" i="12"/>
  <c r="I356" i="12"/>
  <c r="G355" i="12"/>
  <c r="J355" i="12"/>
  <c r="I355" i="12"/>
  <c r="G354" i="12"/>
  <c r="J354" i="12"/>
  <c r="I354" i="12"/>
  <c r="G388" i="12"/>
  <c r="J353" i="12"/>
  <c r="I353" i="12"/>
  <c r="G353" i="12"/>
  <c r="J352" i="12"/>
  <c r="I352" i="12"/>
  <c r="G352" i="12"/>
  <c r="J351" i="12"/>
  <c r="I351" i="12"/>
  <c r="G351" i="12"/>
  <c r="A351" i="12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J341" i="12"/>
  <c r="I341" i="12"/>
  <c r="G319" i="12"/>
  <c r="J340" i="12"/>
  <c r="I340" i="12"/>
  <c r="G318" i="12"/>
  <c r="J339" i="12"/>
  <c r="I339" i="12"/>
  <c r="G341" i="12"/>
  <c r="J338" i="12"/>
  <c r="I338" i="12"/>
  <c r="G317" i="12"/>
  <c r="J337" i="12"/>
  <c r="I337" i="12"/>
  <c r="G316" i="12"/>
  <c r="J336" i="12"/>
  <c r="I336" i="12"/>
  <c r="G315" i="12"/>
  <c r="J335" i="12"/>
  <c r="I335" i="12"/>
  <c r="G314" i="12"/>
  <c r="J334" i="12"/>
  <c r="I334" i="12"/>
  <c r="G313" i="12"/>
  <c r="J333" i="12"/>
  <c r="I333" i="12"/>
  <c r="G340" i="12"/>
  <c r="J332" i="12"/>
  <c r="I332" i="12"/>
  <c r="G312" i="12"/>
  <c r="J331" i="12"/>
  <c r="I331" i="12"/>
  <c r="G311" i="12"/>
  <c r="J330" i="12"/>
  <c r="I330" i="12"/>
  <c r="G339" i="12"/>
  <c r="J329" i="12"/>
  <c r="I329" i="12"/>
  <c r="G310" i="12"/>
  <c r="J328" i="12"/>
  <c r="I328" i="12"/>
  <c r="G338" i="12"/>
  <c r="J327" i="12"/>
  <c r="I327" i="12"/>
  <c r="G309" i="12"/>
  <c r="J326" i="12"/>
  <c r="I326" i="12"/>
  <c r="G337" i="12"/>
  <c r="J325" i="12"/>
  <c r="I325" i="12"/>
  <c r="G336" i="12"/>
  <c r="J324" i="12"/>
  <c r="I324" i="12"/>
  <c r="G335" i="12"/>
  <c r="J323" i="12"/>
  <c r="I323" i="12"/>
  <c r="G308" i="12"/>
  <c r="J322" i="12"/>
  <c r="I322" i="12"/>
  <c r="G307" i="12"/>
  <c r="J321" i="12"/>
  <c r="I321" i="12"/>
  <c r="G306" i="12"/>
  <c r="J320" i="12"/>
  <c r="I320" i="12"/>
  <c r="G305" i="12"/>
  <c r="J319" i="12"/>
  <c r="I319" i="12"/>
  <c r="G304" i="12"/>
  <c r="J318" i="12"/>
  <c r="I318" i="12"/>
  <c r="G303" i="12"/>
  <c r="J317" i="12"/>
  <c r="I317" i="12"/>
  <c r="G334" i="12"/>
  <c r="J316" i="12"/>
  <c r="I316" i="12"/>
  <c r="G302" i="12"/>
  <c r="J315" i="12"/>
  <c r="I315" i="12"/>
  <c r="G301" i="12"/>
  <c r="J314" i="12"/>
  <c r="I314" i="12"/>
  <c r="G333" i="12"/>
  <c r="J313" i="12"/>
  <c r="I313" i="12"/>
  <c r="G300" i="12"/>
  <c r="J312" i="12"/>
  <c r="I312" i="12"/>
  <c r="G299" i="12"/>
  <c r="J311" i="12"/>
  <c r="I311" i="12"/>
  <c r="G332" i="12"/>
  <c r="J310" i="12"/>
  <c r="I310" i="12"/>
  <c r="G331" i="12"/>
  <c r="J309" i="12"/>
  <c r="I309" i="12"/>
  <c r="G298" i="12"/>
  <c r="J308" i="12"/>
  <c r="I308" i="12"/>
  <c r="G297" i="12"/>
  <c r="J307" i="12"/>
  <c r="I307" i="12"/>
  <c r="G330" i="12"/>
  <c r="J306" i="12"/>
  <c r="I306" i="12"/>
  <c r="G296" i="12"/>
  <c r="J305" i="12"/>
  <c r="I305" i="12"/>
  <c r="G329" i="12"/>
  <c r="J304" i="12"/>
  <c r="I304" i="12"/>
  <c r="G295" i="12"/>
  <c r="J303" i="12"/>
  <c r="I303" i="12"/>
  <c r="G294" i="12"/>
  <c r="J302" i="12"/>
  <c r="I302" i="12"/>
  <c r="G293" i="12"/>
  <c r="J301" i="12"/>
  <c r="I301" i="12"/>
  <c r="G292" i="12"/>
  <c r="J300" i="12"/>
  <c r="I300" i="12"/>
  <c r="G328" i="12"/>
  <c r="J299" i="12"/>
  <c r="I299" i="12"/>
  <c r="G291" i="12"/>
  <c r="J298" i="12"/>
  <c r="I298" i="12"/>
  <c r="G290" i="12"/>
  <c r="J297" i="12"/>
  <c r="I297" i="12"/>
  <c r="G289" i="12"/>
  <c r="J296" i="12"/>
  <c r="I296" i="12"/>
  <c r="G288" i="12"/>
  <c r="J295" i="12"/>
  <c r="I295" i="12"/>
  <c r="G287" i="12"/>
  <c r="J294" i="12"/>
  <c r="I294" i="12"/>
  <c r="G286" i="12"/>
  <c r="J293" i="12"/>
  <c r="I293" i="12"/>
  <c r="G285" i="12"/>
  <c r="J292" i="12"/>
  <c r="I292" i="12"/>
  <c r="G284" i="12"/>
  <c r="J291" i="12"/>
  <c r="I291" i="12"/>
  <c r="G283" i="12"/>
  <c r="J290" i="12"/>
  <c r="I290" i="12"/>
  <c r="G327" i="12"/>
  <c r="J289" i="12"/>
  <c r="I289" i="12"/>
  <c r="G282" i="12"/>
  <c r="J288" i="12"/>
  <c r="I288" i="12"/>
  <c r="G281" i="12"/>
  <c r="J287" i="12"/>
  <c r="I287" i="12"/>
  <c r="G326" i="12"/>
  <c r="J286" i="12"/>
  <c r="I286" i="12"/>
  <c r="G280" i="12"/>
  <c r="J285" i="12"/>
  <c r="I285" i="12"/>
  <c r="G279" i="12"/>
  <c r="J284" i="12"/>
  <c r="I284" i="12"/>
  <c r="G278" i="12"/>
  <c r="J283" i="12"/>
  <c r="I283" i="12"/>
  <c r="G277" i="12"/>
  <c r="J282" i="12"/>
  <c r="I282" i="12"/>
  <c r="G276" i="12"/>
  <c r="J281" i="12"/>
  <c r="I281" i="12"/>
  <c r="G275" i="12"/>
  <c r="J280" i="12"/>
  <c r="I280" i="12"/>
  <c r="G274" i="12"/>
  <c r="J279" i="12"/>
  <c r="I279" i="12"/>
  <c r="G273" i="12"/>
  <c r="J278" i="12"/>
  <c r="I278" i="12"/>
  <c r="G325" i="12"/>
  <c r="J277" i="12"/>
  <c r="I277" i="12"/>
  <c r="G324" i="12"/>
  <c r="J276" i="12"/>
  <c r="I276" i="12"/>
  <c r="G272" i="12"/>
  <c r="J275" i="12"/>
  <c r="I275" i="12"/>
  <c r="G271" i="12"/>
  <c r="J274" i="12"/>
  <c r="I274" i="12"/>
  <c r="G270" i="12"/>
  <c r="J273" i="12"/>
  <c r="I273" i="12"/>
  <c r="G269" i="12"/>
  <c r="J272" i="12"/>
  <c r="I272" i="12"/>
  <c r="G268" i="12"/>
  <c r="J271" i="12"/>
  <c r="I271" i="12"/>
  <c r="G267" i="12"/>
  <c r="J270" i="12"/>
  <c r="I270" i="12"/>
  <c r="G266" i="12"/>
  <c r="J269" i="12"/>
  <c r="I269" i="12"/>
  <c r="G265" i="12"/>
  <c r="J268" i="12"/>
  <c r="I268" i="12"/>
  <c r="G264" i="12"/>
  <c r="J267" i="12"/>
  <c r="I267" i="12"/>
  <c r="G323" i="12"/>
  <c r="J266" i="12"/>
  <c r="I266" i="12"/>
  <c r="G263" i="12"/>
  <c r="J265" i="12"/>
  <c r="I265" i="12"/>
  <c r="G262" i="12"/>
  <c r="J264" i="12"/>
  <c r="I264" i="12"/>
  <c r="G261" i="12"/>
  <c r="J263" i="12"/>
  <c r="I263" i="12"/>
  <c r="G260" i="12"/>
  <c r="J262" i="12"/>
  <c r="I262" i="12"/>
  <c r="G259" i="12"/>
  <c r="J261" i="12"/>
  <c r="I261" i="12"/>
  <c r="G258" i="12"/>
  <c r="J260" i="12"/>
  <c r="I260" i="12"/>
  <c r="G257" i="12"/>
  <c r="J259" i="12"/>
  <c r="I259" i="12"/>
  <c r="G256" i="12"/>
  <c r="J258" i="12"/>
  <c r="I258" i="12"/>
  <c r="G322" i="12"/>
  <c r="J257" i="12"/>
  <c r="I257" i="12"/>
  <c r="G255" i="12"/>
  <c r="J256" i="12"/>
  <c r="I256" i="12"/>
  <c r="G254" i="12"/>
  <c r="J255" i="12"/>
  <c r="I255" i="12"/>
  <c r="G253" i="12"/>
  <c r="J254" i="12"/>
  <c r="I254" i="12"/>
  <c r="G252" i="12"/>
  <c r="J253" i="12"/>
  <c r="I253" i="12"/>
  <c r="G251" i="12"/>
  <c r="J252" i="12"/>
  <c r="I252" i="12"/>
  <c r="G321" i="12"/>
  <c r="A252" i="12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J251" i="12"/>
  <c r="I251" i="12"/>
  <c r="G250" i="12"/>
  <c r="J250" i="12"/>
  <c r="I250" i="12"/>
  <c r="G249" i="12"/>
  <c r="A250" i="12"/>
  <c r="J249" i="12"/>
  <c r="I249" i="12"/>
  <c r="G320" i="12"/>
  <c r="J239" i="12"/>
  <c r="I239" i="12"/>
  <c r="G228" i="12"/>
  <c r="J238" i="12"/>
  <c r="I238" i="12"/>
  <c r="G227" i="12"/>
  <c r="J237" i="12"/>
  <c r="I237" i="12"/>
  <c r="G226" i="12"/>
  <c r="J236" i="12"/>
  <c r="I236" i="12"/>
  <c r="G225" i="12"/>
  <c r="J235" i="12"/>
  <c r="I235" i="12"/>
  <c r="G224" i="12"/>
  <c r="J234" i="12"/>
  <c r="I234" i="12"/>
  <c r="G223" i="12"/>
  <c r="J233" i="12"/>
  <c r="I233" i="12"/>
  <c r="G222" i="12"/>
  <c r="J232" i="12"/>
  <c r="I232" i="12"/>
  <c r="G239" i="12"/>
  <c r="J231" i="12"/>
  <c r="I231" i="12"/>
  <c r="G238" i="12"/>
  <c r="J230" i="12"/>
  <c r="I230" i="12"/>
  <c r="G221" i="12"/>
  <c r="J229" i="12"/>
  <c r="I229" i="12"/>
  <c r="G220" i="12"/>
  <c r="J228" i="12"/>
  <c r="I228" i="12"/>
  <c r="G219" i="12"/>
  <c r="J227" i="12"/>
  <c r="I227" i="12"/>
  <c r="G218" i="12"/>
  <c r="J226" i="12"/>
  <c r="I226" i="12"/>
  <c r="G217" i="12"/>
  <c r="J225" i="12"/>
  <c r="I225" i="12"/>
  <c r="G216" i="12"/>
  <c r="J224" i="12"/>
  <c r="I224" i="12"/>
  <c r="G237" i="12"/>
  <c r="J223" i="12"/>
  <c r="I223" i="12"/>
  <c r="G215" i="12"/>
  <c r="J222" i="12"/>
  <c r="I222" i="12"/>
  <c r="G214" i="12"/>
  <c r="J221" i="12"/>
  <c r="I221" i="12"/>
  <c r="G213" i="12"/>
  <c r="J220" i="12"/>
  <c r="I220" i="12"/>
  <c r="G212" i="12"/>
  <c r="J219" i="12"/>
  <c r="I219" i="12"/>
  <c r="G211" i="12"/>
  <c r="J218" i="12"/>
  <c r="I218" i="12"/>
  <c r="G236" i="12"/>
  <c r="J217" i="12"/>
  <c r="I217" i="12"/>
  <c r="G210" i="12"/>
  <c r="J216" i="12"/>
  <c r="I216" i="12"/>
  <c r="G209" i="12"/>
  <c r="J215" i="12"/>
  <c r="I215" i="12"/>
  <c r="G208" i="12"/>
  <c r="J214" i="12"/>
  <c r="I214" i="12"/>
  <c r="G207" i="12"/>
  <c r="J213" i="12"/>
  <c r="I213" i="12"/>
  <c r="G206" i="12"/>
  <c r="J212" i="12"/>
  <c r="I212" i="12"/>
  <c r="G205" i="12"/>
  <c r="J211" i="12"/>
  <c r="I211" i="12"/>
  <c r="G204" i="12"/>
  <c r="J210" i="12"/>
  <c r="I210" i="12"/>
  <c r="G203" i="12"/>
  <c r="J209" i="12"/>
  <c r="I209" i="12"/>
  <c r="G202" i="12"/>
  <c r="J208" i="12"/>
  <c r="I208" i="12"/>
  <c r="G235" i="12"/>
  <c r="J207" i="12"/>
  <c r="I207" i="12"/>
  <c r="G201" i="12"/>
  <c r="J206" i="12"/>
  <c r="I206" i="12"/>
  <c r="G200" i="12"/>
  <c r="J205" i="12"/>
  <c r="I205" i="12"/>
  <c r="G199" i="12"/>
  <c r="J204" i="12"/>
  <c r="I204" i="12"/>
  <c r="G198" i="12"/>
  <c r="J203" i="12"/>
  <c r="I203" i="12"/>
  <c r="G197" i="12"/>
  <c r="J202" i="12"/>
  <c r="I202" i="12"/>
  <c r="G234" i="12"/>
  <c r="J201" i="12"/>
  <c r="I201" i="12"/>
  <c r="G196" i="12"/>
  <c r="J200" i="12"/>
  <c r="I200" i="12"/>
  <c r="G195" i="12"/>
  <c r="J199" i="12"/>
  <c r="I199" i="12"/>
  <c r="G194" i="12"/>
  <c r="J198" i="12"/>
  <c r="I198" i="12"/>
  <c r="G193" i="12"/>
  <c r="J197" i="12"/>
  <c r="I197" i="12"/>
  <c r="G192" i="12"/>
  <c r="J196" i="12"/>
  <c r="I196" i="12"/>
  <c r="G233" i="12"/>
  <c r="J195" i="12"/>
  <c r="I195" i="12"/>
  <c r="G191" i="12"/>
  <c r="J194" i="12"/>
  <c r="I194" i="12"/>
  <c r="G232" i="12"/>
  <c r="J193" i="12"/>
  <c r="I193" i="12"/>
  <c r="G190" i="12"/>
  <c r="J192" i="12"/>
  <c r="I192" i="12"/>
  <c r="G189" i="12"/>
  <c r="J191" i="12"/>
  <c r="I191" i="12"/>
  <c r="G231" i="12"/>
  <c r="J190" i="12"/>
  <c r="I190" i="12"/>
  <c r="G188" i="12"/>
  <c r="J189" i="12"/>
  <c r="I189" i="12"/>
  <c r="G187" i="12"/>
  <c r="J188" i="12"/>
  <c r="I188" i="12"/>
  <c r="G186" i="12"/>
  <c r="J187" i="12"/>
  <c r="I187" i="12"/>
  <c r="G185" i="12"/>
  <c r="J186" i="12"/>
  <c r="I186" i="12"/>
  <c r="G184" i="12"/>
  <c r="J185" i="12"/>
  <c r="I185" i="12"/>
  <c r="G230" i="12"/>
  <c r="J184" i="12"/>
  <c r="I184" i="12"/>
  <c r="G183" i="12"/>
  <c r="J183" i="12"/>
  <c r="I183" i="12"/>
  <c r="G182" i="12"/>
  <c r="J182" i="12"/>
  <c r="I182" i="12"/>
  <c r="G181" i="12"/>
  <c r="J181" i="12"/>
  <c r="I181" i="12"/>
  <c r="G180" i="12"/>
  <c r="J180" i="12"/>
  <c r="I180" i="12"/>
  <c r="G179" i="12"/>
  <c r="J179" i="12"/>
  <c r="I179" i="12"/>
  <c r="G178" i="12"/>
  <c r="J178" i="12"/>
  <c r="I178" i="12"/>
  <c r="G229" i="12"/>
  <c r="J177" i="12"/>
  <c r="I177" i="12"/>
  <c r="G177" i="12"/>
  <c r="J176" i="12"/>
  <c r="I176" i="12"/>
  <c r="G176" i="12"/>
  <c r="J175" i="12"/>
  <c r="I175" i="12"/>
  <c r="G175" i="12"/>
  <c r="J174" i="12"/>
  <c r="I174" i="12"/>
  <c r="G174" i="12"/>
  <c r="J173" i="12"/>
  <c r="I173" i="12"/>
  <c r="G173" i="12"/>
  <c r="J172" i="12"/>
  <c r="I172" i="12"/>
  <c r="G172" i="12"/>
  <c r="J171" i="12"/>
  <c r="I171" i="12"/>
  <c r="G171" i="12"/>
  <c r="J170" i="12"/>
  <c r="I170" i="12"/>
  <c r="G170" i="12"/>
  <c r="J169" i="12"/>
  <c r="I169" i="12"/>
  <c r="G169" i="12"/>
  <c r="J168" i="12"/>
  <c r="I168" i="12"/>
  <c r="G168" i="12"/>
  <c r="J167" i="12"/>
  <c r="I167" i="12"/>
  <c r="G167" i="12"/>
  <c r="J166" i="12"/>
  <c r="I166" i="12"/>
  <c r="G166" i="12"/>
  <c r="J165" i="12"/>
  <c r="I165" i="12"/>
  <c r="G165" i="12"/>
  <c r="J164" i="12"/>
  <c r="I164" i="12"/>
  <c r="G164" i="12"/>
  <c r="A164" i="12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J163" i="12"/>
  <c r="I163" i="12"/>
  <c r="G163" i="12"/>
  <c r="J162" i="12"/>
  <c r="I162" i="12"/>
  <c r="G162" i="12"/>
  <c r="J153" i="12"/>
  <c r="I153" i="12"/>
  <c r="G145" i="12"/>
  <c r="J152" i="12"/>
  <c r="I152" i="12"/>
  <c r="G144" i="12"/>
  <c r="J151" i="12"/>
  <c r="I151" i="12"/>
  <c r="G143" i="12"/>
  <c r="J150" i="12"/>
  <c r="I150" i="12"/>
  <c r="G142" i="12"/>
  <c r="J149" i="12"/>
  <c r="I149" i="12"/>
  <c r="G141" i="12"/>
  <c r="J148" i="12"/>
  <c r="I148" i="12"/>
  <c r="G153" i="12"/>
  <c r="J147" i="12"/>
  <c r="I147" i="12"/>
  <c r="G140" i="12"/>
  <c r="J146" i="12"/>
  <c r="I146" i="12"/>
  <c r="G152" i="12"/>
  <c r="M145" i="12"/>
  <c r="J145" i="12"/>
  <c r="I145" i="12"/>
  <c r="G139" i="12"/>
  <c r="J144" i="12"/>
  <c r="I144" i="12"/>
  <c r="G138" i="12"/>
  <c r="J143" i="12"/>
  <c r="I143" i="12"/>
  <c r="G151" i="12"/>
  <c r="J142" i="12"/>
  <c r="I142" i="12"/>
  <c r="G137" i="12"/>
  <c r="J141" i="12"/>
  <c r="I141" i="12"/>
  <c r="G136" i="12"/>
  <c r="J140" i="12"/>
  <c r="I140" i="12"/>
  <c r="G135" i="12"/>
  <c r="J139" i="12"/>
  <c r="I139" i="12"/>
  <c r="G134" i="12"/>
  <c r="J138" i="12"/>
  <c r="I138" i="12"/>
  <c r="G150" i="12"/>
  <c r="J137" i="12"/>
  <c r="I137" i="12"/>
  <c r="G133" i="12"/>
  <c r="J136" i="12"/>
  <c r="I136" i="12"/>
  <c r="G132" i="12"/>
  <c r="J135" i="12"/>
  <c r="I135" i="12"/>
  <c r="G131" i="12"/>
  <c r="J134" i="12"/>
  <c r="I134" i="12"/>
  <c r="G130" i="12"/>
  <c r="J133" i="12"/>
  <c r="I133" i="12"/>
  <c r="G129" i="12"/>
  <c r="J132" i="12"/>
  <c r="I132" i="12"/>
  <c r="G149" i="12"/>
  <c r="J131" i="12"/>
  <c r="I131" i="12"/>
  <c r="G128" i="12"/>
  <c r="J130" i="12"/>
  <c r="I130" i="12"/>
  <c r="G148" i="12"/>
  <c r="J129" i="12"/>
  <c r="I129" i="12"/>
  <c r="G127" i="12"/>
  <c r="J128" i="12"/>
  <c r="I128" i="12"/>
  <c r="G126" i="12"/>
  <c r="J127" i="12"/>
  <c r="I127" i="12"/>
  <c r="G125" i="12"/>
  <c r="J126" i="12"/>
  <c r="I126" i="12"/>
  <c r="G124" i="12"/>
  <c r="J125" i="12"/>
  <c r="I125" i="12"/>
  <c r="G123" i="12"/>
  <c r="J124" i="12"/>
  <c r="I124" i="12"/>
  <c r="G147" i="12"/>
  <c r="J123" i="12"/>
  <c r="I123" i="12"/>
  <c r="G122" i="12"/>
  <c r="J122" i="12"/>
  <c r="I122" i="12"/>
  <c r="G121" i="12"/>
  <c r="J121" i="12"/>
  <c r="I121" i="12"/>
  <c r="G146" i="12"/>
  <c r="J120" i="12"/>
  <c r="I120" i="12"/>
  <c r="G120" i="12"/>
  <c r="J119" i="12"/>
  <c r="I119" i="12"/>
  <c r="G119" i="12"/>
  <c r="J118" i="12"/>
  <c r="I118" i="12"/>
  <c r="G118" i="12"/>
  <c r="J117" i="12"/>
  <c r="I117" i="12"/>
  <c r="G117" i="12"/>
  <c r="J116" i="12"/>
  <c r="I116" i="12"/>
  <c r="G116" i="12"/>
  <c r="J115" i="12"/>
  <c r="I115" i="12"/>
  <c r="G115" i="12"/>
  <c r="J114" i="12"/>
  <c r="I114" i="12"/>
  <c r="G114" i="12"/>
  <c r="A114" i="12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J113" i="12"/>
  <c r="I113" i="12"/>
  <c r="G113" i="12"/>
  <c r="J103" i="12"/>
  <c r="I103" i="12"/>
  <c r="G74" i="12"/>
  <c r="J102" i="12"/>
  <c r="I102" i="12"/>
  <c r="G73" i="12"/>
  <c r="J101" i="12"/>
  <c r="I101" i="12"/>
  <c r="G72" i="12"/>
  <c r="J100" i="12"/>
  <c r="I100" i="12"/>
  <c r="G71" i="12"/>
  <c r="J99" i="12"/>
  <c r="I99" i="12"/>
  <c r="G70" i="12"/>
  <c r="J98" i="12"/>
  <c r="I98" i="12"/>
  <c r="G69" i="12"/>
  <c r="J97" i="12"/>
  <c r="I97" i="12"/>
  <c r="G68" i="12"/>
  <c r="J96" i="12"/>
  <c r="I96" i="12"/>
  <c r="G67" i="12"/>
  <c r="J95" i="12"/>
  <c r="I95" i="12"/>
  <c r="G66" i="12"/>
  <c r="J94" i="12"/>
  <c r="I94" i="12"/>
  <c r="G65" i="12"/>
  <c r="J93" i="12"/>
  <c r="I93" i="12"/>
  <c r="G64" i="12"/>
  <c r="J92" i="12"/>
  <c r="I92" i="12"/>
  <c r="G63" i="12"/>
  <c r="J91" i="12"/>
  <c r="I91" i="12"/>
  <c r="G103" i="12"/>
  <c r="J90" i="12"/>
  <c r="I90" i="12"/>
  <c r="G102" i="12"/>
  <c r="J89" i="12"/>
  <c r="I89" i="12"/>
  <c r="G101" i="12"/>
  <c r="J88" i="12"/>
  <c r="I88" i="12"/>
  <c r="G100" i="12"/>
  <c r="J87" i="12"/>
  <c r="I87" i="12"/>
  <c r="G99" i="12"/>
  <c r="J86" i="12"/>
  <c r="I86" i="12"/>
  <c r="G62" i="12"/>
  <c r="J85" i="12"/>
  <c r="I85" i="12"/>
  <c r="G61" i="12"/>
  <c r="J84" i="12"/>
  <c r="I84" i="12"/>
  <c r="G98" i="12"/>
  <c r="J83" i="12"/>
  <c r="I83" i="12"/>
  <c r="G60" i="12"/>
  <c r="J82" i="12"/>
  <c r="I82" i="12"/>
  <c r="G97" i="12"/>
  <c r="J81" i="12"/>
  <c r="I81" i="12"/>
  <c r="G96" i="12"/>
  <c r="J80" i="12"/>
  <c r="I80" i="12"/>
  <c r="G95" i="12"/>
  <c r="J79" i="12"/>
  <c r="I79" i="12"/>
  <c r="G59" i="12"/>
  <c r="J78" i="12"/>
  <c r="I78" i="12"/>
  <c r="G58" i="12"/>
  <c r="J77" i="12"/>
  <c r="I77" i="12"/>
  <c r="G94" i="12"/>
  <c r="J76" i="12"/>
  <c r="I76" i="12"/>
  <c r="G57" i="12"/>
  <c r="J75" i="12"/>
  <c r="I75" i="12"/>
  <c r="G56" i="12"/>
  <c r="J74" i="12"/>
  <c r="I74" i="12"/>
  <c r="G55" i="12"/>
  <c r="J73" i="12"/>
  <c r="I73" i="12"/>
  <c r="G54" i="12"/>
  <c r="J72" i="12"/>
  <c r="I72" i="12"/>
  <c r="G53" i="12"/>
  <c r="J71" i="12"/>
  <c r="I71" i="12"/>
  <c r="G52" i="12"/>
  <c r="J70" i="12"/>
  <c r="I70" i="12"/>
  <c r="G51" i="12"/>
  <c r="J69" i="12"/>
  <c r="I69" i="12"/>
  <c r="G93" i="12"/>
  <c r="J68" i="12"/>
  <c r="I68" i="12"/>
  <c r="G50" i="12"/>
  <c r="J67" i="12"/>
  <c r="I67" i="12"/>
  <c r="G92" i="12"/>
  <c r="J66" i="12"/>
  <c r="I66" i="12"/>
  <c r="G49" i="12"/>
  <c r="J65" i="12"/>
  <c r="I65" i="12"/>
  <c r="G91" i="12"/>
  <c r="J64" i="12"/>
  <c r="I64" i="12"/>
  <c r="G48" i="12"/>
  <c r="J63" i="12"/>
  <c r="I63" i="12"/>
  <c r="G47" i="12"/>
  <c r="J62" i="12"/>
  <c r="I62" i="12"/>
  <c r="G90" i="12"/>
  <c r="J61" i="12"/>
  <c r="I61" i="12"/>
  <c r="G46" i="12"/>
  <c r="J60" i="12"/>
  <c r="I60" i="12"/>
  <c r="G45" i="12"/>
  <c r="J59" i="12"/>
  <c r="I59" i="12"/>
  <c r="G44" i="12"/>
  <c r="J58" i="12"/>
  <c r="I58" i="12"/>
  <c r="G89" i="12"/>
  <c r="J57" i="12"/>
  <c r="I57" i="12"/>
  <c r="G43" i="12"/>
  <c r="J56" i="12"/>
  <c r="I56" i="12"/>
  <c r="G42" i="12"/>
  <c r="J55" i="12"/>
  <c r="I55" i="12"/>
  <c r="G41" i="12"/>
  <c r="J54" i="12"/>
  <c r="I54" i="12"/>
  <c r="G40" i="12"/>
  <c r="J53" i="12"/>
  <c r="I53" i="12"/>
  <c r="G88" i="12"/>
  <c r="J52" i="12"/>
  <c r="I52" i="12"/>
  <c r="G87" i="12"/>
  <c r="J51" i="12"/>
  <c r="I51" i="12"/>
  <c r="G39" i="12"/>
  <c r="J50" i="12"/>
  <c r="I50" i="12"/>
  <c r="G38" i="12"/>
  <c r="J49" i="12"/>
  <c r="I49" i="12"/>
  <c r="G37" i="12"/>
  <c r="J48" i="12"/>
  <c r="I48" i="12"/>
  <c r="G36" i="12"/>
  <c r="J47" i="12"/>
  <c r="I47" i="12"/>
  <c r="G86" i="12"/>
  <c r="J46" i="12"/>
  <c r="I46" i="12"/>
  <c r="G85" i="12"/>
  <c r="J45" i="12"/>
  <c r="I45" i="12"/>
  <c r="G84" i="12"/>
  <c r="J44" i="12"/>
  <c r="I44" i="12"/>
  <c r="G35" i="12"/>
  <c r="J43" i="12"/>
  <c r="I43" i="12"/>
  <c r="G34" i="12"/>
  <c r="J42" i="12"/>
  <c r="I42" i="12"/>
  <c r="G33" i="12"/>
  <c r="J41" i="12"/>
  <c r="I41" i="12"/>
  <c r="G32" i="12"/>
  <c r="J40" i="12"/>
  <c r="I40" i="12"/>
  <c r="G31" i="12"/>
  <c r="J39" i="12"/>
  <c r="I39" i="12"/>
  <c r="G30" i="12"/>
  <c r="J38" i="12"/>
  <c r="I38" i="12"/>
  <c r="G29" i="12"/>
  <c r="J37" i="12"/>
  <c r="I37" i="12"/>
  <c r="G28" i="12"/>
  <c r="J36" i="12"/>
  <c r="I36" i="12"/>
  <c r="G27" i="12"/>
  <c r="J35" i="12"/>
  <c r="I35" i="12"/>
  <c r="G26" i="12"/>
  <c r="J34" i="12"/>
  <c r="I34" i="12"/>
  <c r="G25" i="12"/>
  <c r="J33" i="12"/>
  <c r="I33" i="12"/>
  <c r="G24" i="12"/>
  <c r="J32" i="12"/>
  <c r="I32" i="12"/>
  <c r="G23" i="12"/>
  <c r="J31" i="12"/>
  <c r="I31" i="12"/>
  <c r="G83" i="12"/>
  <c r="J30" i="12"/>
  <c r="I30" i="12"/>
  <c r="G22" i="12"/>
  <c r="J29" i="12"/>
  <c r="I29" i="12"/>
  <c r="G82" i="12"/>
  <c r="J28" i="12"/>
  <c r="I28" i="12"/>
  <c r="G21" i="12"/>
  <c r="J27" i="12"/>
  <c r="I27" i="12"/>
  <c r="G20" i="12"/>
  <c r="J26" i="12"/>
  <c r="I26" i="12"/>
  <c r="G19" i="12"/>
  <c r="J25" i="12"/>
  <c r="I25" i="12"/>
  <c r="G81" i="12"/>
  <c r="J24" i="12"/>
  <c r="I24" i="12"/>
  <c r="G80" i="12"/>
  <c r="J23" i="12"/>
  <c r="I23" i="12"/>
  <c r="G79" i="12"/>
  <c r="J22" i="12"/>
  <c r="I22" i="12"/>
  <c r="G78" i="12"/>
  <c r="J21" i="12"/>
  <c r="I21" i="12"/>
  <c r="G18" i="12"/>
  <c r="J20" i="12"/>
  <c r="I20" i="12"/>
  <c r="G77" i="12"/>
  <c r="J19" i="12"/>
  <c r="I19" i="12"/>
  <c r="G17" i="12"/>
  <c r="J18" i="12"/>
  <c r="I18" i="12"/>
  <c r="G16" i="12"/>
  <c r="J17" i="12"/>
  <c r="I17" i="12"/>
  <c r="G15" i="12"/>
  <c r="J16" i="12"/>
  <c r="I16" i="12"/>
  <c r="G76" i="12"/>
  <c r="J15" i="12"/>
  <c r="I15" i="12"/>
  <c r="G14" i="12"/>
  <c r="J14" i="12"/>
  <c r="I14" i="12"/>
  <c r="G13" i="12"/>
  <c r="J13" i="12"/>
  <c r="I13" i="12"/>
  <c r="G12" i="12"/>
  <c r="J12" i="12"/>
  <c r="I12" i="12"/>
  <c r="G11" i="12"/>
  <c r="J11" i="12"/>
  <c r="I11" i="12"/>
  <c r="G10" i="12"/>
  <c r="J10" i="12"/>
  <c r="I10" i="12"/>
  <c r="G9" i="12"/>
  <c r="J9" i="12"/>
  <c r="I9" i="12"/>
  <c r="G8" i="12"/>
  <c r="J8" i="12"/>
  <c r="I8" i="12"/>
  <c r="G7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J7" i="12"/>
  <c r="I7" i="12"/>
  <c r="G6" i="12"/>
  <c r="J6" i="12"/>
  <c r="I6" i="12"/>
  <c r="G75" i="12"/>
  <c r="J5" i="12"/>
  <c r="I5" i="12"/>
  <c r="G5" i="12"/>
  <c r="B106" i="13" l="1"/>
  <c r="H155" i="12"/>
  <c r="H242" i="12"/>
  <c r="B400" i="12"/>
  <c r="B105" i="13"/>
  <c r="B107" i="13" s="1"/>
  <c r="H106" i="13"/>
  <c r="H105" i="13"/>
  <c r="H155" i="13"/>
  <c r="H154" i="13"/>
  <c r="B155" i="13"/>
  <c r="B154" i="13"/>
  <c r="A103" i="12"/>
  <c r="A102" i="12"/>
  <c r="B344" i="12"/>
  <c r="B399" i="12"/>
  <c r="B106" i="12"/>
  <c r="B105" i="12"/>
  <c r="B156" i="12"/>
  <c r="B242" i="12"/>
  <c r="H241" i="12"/>
  <c r="H344" i="12"/>
  <c r="H343" i="12"/>
  <c r="H400" i="12"/>
  <c r="H399" i="12"/>
  <c r="H156" i="12"/>
  <c r="H157" i="12" s="1"/>
  <c r="H106" i="12"/>
  <c r="H105" i="12"/>
  <c r="B343" i="12"/>
  <c r="B345" i="12" s="1"/>
  <c r="B155" i="12"/>
  <c r="B241" i="12"/>
  <c r="B401" i="12" l="1"/>
  <c r="H107" i="13"/>
  <c r="B243" i="12"/>
  <c r="H345" i="12"/>
  <c r="H243" i="12"/>
  <c r="B156" i="13"/>
  <c r="H156" i="13"/>
  <c r="B107" i="12"/>
  <c r="B157" i="12"/>
  <c r="H107" i="12"/>
  <c r="H401" i="12"/>
  <c r="J47" i="11" l="1"/>
  <c r="I47" i="11"/>
  <c r="G42" i="11"/>
  <c r="J46" i="11"/>
  <c r="I46" i="11"/>
  <c r="G41" i="11"/>
  <c r="J45" i="11"/>
  <c r="I45" i="11"/>
  <c r="G47" i="11"/>
  <c r="J44" i="11"/>
  <c r="I44" i="11"/>
  <c r="G40" i="11"/>
  <c r="J43" i="11"/>
  <c r="I43" i="11"/>
  <c r="G39" i="11"/>
  <c r="J42" i="11"/>
  <c r="I42" i="11"/>
  <c r="G38" i="11"/>
  <c r="J41" i="11"/>
  <c r="I41" i="11"/>
  <c r="G46" i="11"/>
  <c r="J40" i="11"/>
  <c r="I40" i="11"/>
  <c r="G37" i="11"/>
  <c r="J39" i="11"/>
  <c r="I39" i="11"/>
  <c r="G36" i="11"/>
  <c r="J38" i="11"/>
  <c r="I38" i="11"/>
  <c r="G35" i="11"/>
  <c r="J37" i="11"/>
  <c r="I37" i="11"/>
  <c r="G45" i="11"/>
  <c r="J36" i="11"/>
  <c r="I36" i="11"/>
  <c r="G34" i="11"/>
  <c r="J35" i="11"/>
  <c r="I35" i="11"/>
  <c r="G44" i="11"/>
  <c r="J34" i="11"/>
  <c r="I34" i="11"/>
  <c r="G43" i="11"/>
  <c r="J23" i="11"/>
  <c r="I23" i="11"/>
  <c r="G23" i="11"/>
  <c r="J22" i="11"/>
  <c r="I22" i="11"/>
  <c r="G19" i="11"/>
  <c r="J21" i="11"/>
  <c r="I21" i="11"/>
  <c r="G22" i="11"/>
  <c r="J20" i="11"/>
  <c r="I20" i="11"/>
  <c r="G18" i="11"/>
  <c r="J19" i="11"/>
  <c r="I19" i="11"/>
  <c r="G21" i="11"/>
  <c r="J18" i="11"/>
  <c r="I18" i="11"/>
  <c r="G20" i="11"/>
  <c r="J17" i="11"/>
  <c r="I17" i="11"/>
  <c r="G17" i="11"/>
  <c r="J7" i="11"/>
  <c r="I7" i="11"/>
  <c r="G6" i="11"/>
  <c r="J6" i="11"/>
  <c r="I6" i="11"/>
  <c r="G5" i="11"/>
  <c r="J5" i="11"/>
  <c r="I5" i="11"/>
  <c r="G7" i="11"/>
  <c r="J49" i="9"/>
  <c r="I49" i="9"/>
  <c r="G49" i="9"/>
  <c r="J48" i="9"/>
  <c r="I48" i="9"/>
  <c r="G44" i="9"/>
  <c r="J47" i="9"/>
  <c r="I47" i="9"/>
  <c r="G43" i="9"/>
  <c r="J46" i="9"/>
  <c r="I46" i="9"/>
  <c r="G42" i="9"/>
  <c r="J45" i="9"/>
  <c r="I45" i="9"/>
  <c r="G48" i="9"/>
  <c r="J44" i="9"/>
  <c r="I44" i="9"/>
  <c r="G41" i="9"/>
  <c r="J43" i="9"/>
  <c r="I43" i="9"/>
  <c r="G40" i="9"/>
  <c r="J42" i="9"/>
  <c r="I42" i="9"/>
  <c r="G47" i="9"/>
  <c r="J41" i="9"/>
  <c r="I41" i="9"/>
  <c r="G46" i="9"/>
  <c r="J40" i="9"/>
  <c r="I40" i="9"/>
  <c r="G39" i="9"/>
  <c r="J39" i="9"/>
  <c r="I39" i="9"/>
  <c r="G45" i="9"/>
  <c r="J38" i="9"/>
  <c r="I38" i="9"/>
  <c r="G38" i="9"/>
  <c r="J25" i="9"/>
  <c r="I25" i="9"/>
  <c r="G25" i="9"/>
  <c r="J24" i="9"/>
  <c r="I24" i="9"/>
  <c r="G24" i="9"/>
  <c r="J23" i="9"/>
  <c r="I23" i="9"/>
  <c r="G23" i="9"/>
  <c r="J22" i="9"/>
  <c r="I22" i="9"/>
  <c r="G22" i="9"/>
  <c r="J21" i="9"/>
  <c r="I21" i="9"/>
  <c r="G21" i="9"/>
  <c r="J11" i="9"/>
  <c r="I11" i="9"/>
  <c r="G9" i="9"/>
  <c r="J10" i="9"/>
  <c r="I10" i="9"/>
  <c r="G8" i="9"/>
  <c r="J9" i="9"/>
  <c r="I9" i="9"/>
  <c r="G11" i="9"/>
  <c r="J8" i="9"/>
  <c r="I8" i="9"/>
  <c r="G7" i="9"/>
  <c r="J7" i="9"/>
  <c r="I7" i="9"/>
  <c r="G6" i="9"/>
  <c r="J6" i="9"/>
  <c r="I6" i="9"/>
  <c r="G10" i="9"/>
  <c r="J5" i="9"/>
  <c r="I5" i="9"/>
  <c r="G5" i="9"/>
  <c r="B11" i="11" l="1"/>
  <c r="H14" i="9"/>
  <c r="H15" i="9"/>
  <c r="B14" i="9"/>
  <c r="B15" i="9"/>
  <c r="B53" i="9"/>
  <c r="B29" i="9"/>
  <c r="H53" i="9"/>
  <c r="H11" i="11"/>
  <c r="B26" i="11"/>
  <c r="H27" i="11"/>
  <c r="B51" i="11"/>
  <c r="H51" i="11"/>
  <c r="H29" i="9"/>
  <c r="B10" i="11"/>
  <c r="H10" i="11"/>
  <c r="H26" i="11"/>
  <c r="H50" i="11"/>
  <c r="B27" i="11"/>
  <c r="B28" i="11" s="1"/>
  <c r="B50" i="11"/>
  <c r="B52" i="11" s="1"/>
  <c r="B28" i="9"/>
  <c r="B30" i="9" s="1"/>
  <c r="B52" i="9"/>
  <c r="B54" i="9" s="1"/>
  <c r="H28" i="9"/>
  <c r="H52" i="9"/>
  <c r="B16" i="9" l="1"/>
  <c r="B12" i="11"/>
  <c r="H16" i="9"/>
  <c r="H12" i="11"/>
  <c r="H52" i="11"/>
  <c r="H28" i="11"/>
  <c r="H54" i="9"/>
  <c r="E8" i="7"/>
  <c r="H30" i="9"/>
  <c r="E7" i="7"/>
  <c r="D90" i="7"/>
  <c r="D86" i="7"/>
  <c r="C86" i="7"/>
  <c r="D85" i="7"/>
  <c r="D84" i="7"/>
  <c r="D78" i="7"/>
  <c r="D77" i="7"/>
  <c r="D76" i="7"/>
  <c r="D75" i="7"/>
  <c r="C75" i="7"/>
  <c r="D74" i="7"/>
  <c r="D72" i="7"/>
  <c r="D71" i="7"/>
  <c r="D70" i="7"/>
  <c r="D69" i="7"/>
  <c r="E69" i="7" s="1"/>
  <c r="D68" i="7"/>
  <c r="D67" i="7"/>
  <c r="D66" i="7"/>
  <c r="D65" i="7"/>
  <c r="E65" i="7" s="1"/>
  <c r="D64" i="7"/>
  <c r="E63" i="7"/>
  <c r="E62" i="7"/>
  <c r="E61" i="7"/>
  <c r="D50" i="7"/>
  <c r="E50" i="7" s="1"/>
  <c r="C50" i="7"/>
  <c r="D49" i="7"/>
  <c r="E49" i="7" s="1"/>
  <c r="C49" i="7"/>
  <c r="D48" i="7"/>
  <c r="C48" i="7"/>
  <c r="D47" i="7"/>
  <c r="E47" i="7" s="1"/>
  <c r="C47" i="7"/>
  <c r="D46" i="7"/>
  <c r="C46" i="7"/>
  <c r="D45" i="7"/>
  <c r="C45" i="7"/>
  <c r="D37" i="7"/>
  <c r="D36" i="7"/>
  <c r="D35" i="7"/>
  <c r="D32" i="7"/>
  <c r="E32" i="7" s="1"/>
  <c r="C32" i="7"/>
  <c r="D31" i="7"/>
  <c r="E31" i="7" s="1"/>
  <c r="C31" i="7"/>
  <c r="D26" i="7"/>
  <c r="E26" i="7" s="1"/>
  <c r="C26" i="7"/>
  <c r="D25" i="7"/>
  <c r="C25" i="7"/>
  <c r="D19" i="7"/>
  <c r="D18" i="7"/>
  <c r="D17" i="7"/>
  <c r="D16" i="7"/>
  <c r="D15" i="7"/>
  <c r="D14" i="7"/>
  <c r="D13" i="7"/>
  <c r="D12" i="7"/>
  <c r="E10" i="7"/>
  <c r="E9" i="7"/>
  <c r="E11" i="7" l="1"/>
  <c r="E90" i="7"/>
  <c r="C67" i="7"/>
  <c r="E68" i="7"/>
  <c r="C71" i="7"/>
  <c r="E72" i="7"/>
  <c r="C85" i="7"/>
  <c r="E14" i="7"/>
  <c r="C17" i="7"/>
  <c r="C66" i="7"/>
  <c r="C70" i="7"/>
  <c r="E71" i="7"/>
  <c r="C77" i="7"/>
  <c r="E78" i="7"/>
  <c r="C36" i="7"/>
  <c r="E75" i="7"/>
  <c r="E16" i="7"/>
  <c r="E13" i="7"/>
  <c r="C16" i="7"/>
  <c r="C8" i="7"/>
  <c r="C60" i="7"/>
  <c r="D73" i="7"/>
  <c r="G81" i="7" s="1"/>
  <c r="C78" i="7"/>
  <c r="C19" i="7"/>
  <c r="E85" i="7"/>
  <c r="E15" i="7"/>
  <c r="C18" i="7"/>
  <c r="E19" i="7"/>
  <c r="D33" i="7"/>
  <c r="C37" i="7"/>
  <c r="C69" i="7"/>
  <c r="C76" i="7"/>
  <c r="E84" i="7"/>
  <c r="C90" i="7"/>
  <c r="C14" i="7"/>
  <c r="E25" i="7"/>
  <c r="E33" i="7" s="1"/>
  <c r="D42" i="7"/>
  <c r="C51" i="7"/>
  <c r="E6" i="7"/>
  <c r="D20" i="7"/>
  <c r="D22" i="7" s="1"/>
  <c r="E18" i="7"/>
  <c r="D51" i="7"/>
  <c r="F81" i="7"/>
  <c r="C15" i="7"/>
  <c r="E17" i="7"/>
  <c r="C33" i="7"/>
  <c r="C35" i="7"/>
  <c r="E36" i="7"/>
  <c r="E37" i="7"/>
  <c r="E45" i="7"/>
  <c r="E60" i="7"/>
  <c r="C65" i="7"/>
  <c r="C68" i="7"/>
  <c r="E70" i="7"/>
  <c r="D79" i="7"/>
  <c r="G93" i="7" s="1"/>
  <c r="D91" i="7"/>
  <c r="E66" i="7"/>
  <c r="E67" i="7"/>
  <c r="E77" i="7"/>
  <c r="E64" i="7"/>
  <c r="C72" i="7"/>
  <c r="E76" i="7"/>
  <c r="E86" i="7"/>
  <c r="G22" i="7"/>
  <c r="E35" i="7"/>
  <c r="E48" i="7"/>
  <c r="C64" i="7"/>
  <c r="C74" i="7"/>
  <c r="C84" i="7"/>
  <c r="C7" i="7"/>
  <c r="C13" i="7"/>
  <c r="E46" i="7"/>
  <c r="E74" i="7"/>
  <c r="E12" i="7" l="1"/>
  <c r="H22" i="7" s="1"/>
  <c r="H93" i="7"/>
  <c r="F22" i="7"/>
  <c r="C91" i="7"/>
  <c r="G53" i="7"/>
  <c r="C12" i="7"/>
  <c r="D81" i="7"/>
  <c r="D93" i="7" s="1"/>
  <c r="E20" i="7"/>
  <c r="C20" i="7"/>
  <c r="F93" i="7"/>
  <c r="D53" i="7"/>
  <c r="C42" i="7"/>
  <c r="E79" i="7"/>
  <c r="C79" i="7"/>
  <c r="E42" i="7"/>
  <c r="C73" i="7"/>
  <c r="E91" i="7"/>
  <c r="E73" i="7"/>
  <c r="H81" i="7" s="1"/>
  <c r="F53" i="7"/>
  <c r="E51" i="7"/>
  <c r="C22" i="7" l="1"/>
  <c r="C53" i="7" s="1"/>
  <c r="H53" i="7"/>
  <c r="C81" i="7"/>
  <c r="C93" i="7" s="1"/>
  <c r="E22" i="7"/>
  <c r="E53" i="7" s="1"/>
  <c r="E81" i="7"/>
  <c r="E93" i="7" s="1"/>
</calcChain>
</file>

<file path=xl/connections.xml><?xml version="1.0" encoding="utf-8"?>
<connections xmlns="http://schemas.openxmlformats.org/spreadsheetml/2006/main">
  <connection id="1" name="abc311111121111112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2" name="abc311111121111112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3" name="abc311111121111112111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4" name="abc31121121111112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5" name="abc31121121111112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6" name="abc31121121111112111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</connections>
</file>

<file path=xl/sharedStrings.xml><?xml version="1.0" encoding="utf-8"?>
<sst xmlns="http://schemas.openxmlformats.org/spreadsheetml/2006/main" count="13536" uniqueCount="7603">
  <si>
    <t>Total</t>
  </si>
  <si>
    <t xml:space="preserve">Total of IPP Department </t>
  </si>
  <si>
    <t>Institute of Professional Psychology</t>
  </si>
  <si>
    <t xml:space="preserve">Total of BH3S Department </t>
  </si>
  <si>
    <t>Bahria Humanities &amp; Social Sciences School</t>
  </si>
  <si>
    <t>Total of IPP Program</t>
  </si>
  <si>
    <t>BS(Psychology) - Spring 2016 - Fall 2019</t>
  </si>
  <si>
    <t>BS(Psychology) - Fall 2015 - Spring 2019</t>
  </si>
  <si>
    <t>MS (Clinical Psychology) Spring 2018 - Fall 2019</t>
  </si>
  <si>
    <t>MS (Clinical Psychology) Fall 2017 - Spring 2019</t>
  </si>
  <si>
    <t>MS (Clinical Psychology) Spring 2017 - Fall 2018</t>
  </si>
  <si>
    <t>M.Phil (Professional Psychology) Spring 2018 - Fall 2019</t>
  </si>
  <si>
    <t>M.Phil (Professional Psychology) Fall 2017 - Spring 2019</t>
  </si>
  <si>
    <t>M.Phil (Professional Psychology) Spring 2017 - Fall 2018</t>
  </si>
  <si>
    <t>Institute of Professional Psychology Department</t>
  </si>
  <si>
    <t>Bahria School of Engg &amp; Applied Scineces</t>
  </si>
  <si>
    <t>Total of Bahria Business School</t>
  </si>
  <si>
    <t>Absentia</t>
  </si>
  <si>
    <t>Registered</t>
  </si>
  <si>
    <t>Incomplete</t>
  </si>
  <si>
    <t>PROGRAMS</t>
  </si>
  <si>
    <t>S. No</t>
  </si>
  <si>
    <t>Bahria Business School</t>
  </si>
  <si>
    <r>
      <t>BAHRIA UNIVERSITY</t>
    </r>
    <r>
      <rPr>
        <b/>
        <u/>
        <sz val="18"/>
        <rFont val="Arial"/>
        <family val="2"/>
      </rPr>
      <t xml:space="preserve"> - (Karachi Campus)</t>
    </r>
  </si>
  <si>
    <t>BBA Fall 2019 - Spring 2023</t>
  </si>
  <si>
    <t>BBA Spring 2020 - Fall 2023</t>
  </si>
  <si>
    <t>BS(Accounting &amp; Finance) Fall 2019 - Spring 2023</t>
  </si>
  <si>
    <t>BS(Eco&amp;Fin) Fall 2019 - Spring 2023</t>
  </si>
  <si>
    <t>BS(Accounting &amp; Finance) Spring 2020 - Fall 2023</t>
  </si>
  <si>
    <t>BS(Media Studies)  Fall 2019 - Spring 2023</t>
  </si>
  <si>
    <t>BS(English) Fall 2019 - Spring 2023</t>
  </si>
  <si>
    <t>BS (Maritime Business &amp; Management) 4 Years  Fall 2019 - Spring 2023</t>
  </si>
  <si>
    <t>BS(Media Studies)  Spring 2020 - Fall 2023</t>
  </si>
  <si>
    <t>BS(English) Spring 2020 - Fall 2023</t>
  </si>
  <si>
    <t>BS (Maritime Business &amp; Management) 4 Years Spring 2020 - Fall 2023</t>
  </si>
  <si>
    <t>BS (ES)  -  (Fall 2019 - Spring 2023)</t>
  </si>
  <si>
    <t>BS (ES)  -  (Spring 2020 - Fall 2023)</t>
  </si>
  <si>
    <t>BE (Electronics) - (Fall 2019 - Spring 2023</t>
  </si>
  <si>
    <t>BCE - Fall 2019 - Spring 2023</t>
  </si>
  <si>
    <t>BSE - Fall 2019 - Spring 2023</t>
  </si>
  <si>
    <t>BS (CS) - Fall 2019 - Spring 2023</t>
  </si>
  <si>
    <t>BS(IT) - Fall 2019 - Spring 2023</t>
  </si>
  <si>
    <t>BS (CS) - (Spring 2020 - Fall 2023)</t>
  </si>
  <si>
    <t xml:space="preserve">BS(IT) - (Spring 2020 - Fall 2023) </t>
  </si>
  <si>
    <t>MS(ES) - 2 Years Programme (Fall 2021 - Spring 2023)</t>
  </si>
  <si>
    <t>MS(SE) - 2 Years Programme (Fall 2021 - Spring 2023)</t>
  </si>
  <si>
    <t>MS(EE) - 2 Years Programme (Fall 2021 - Spring 2023)</t>
  </si>
  <si>
    <t>MS(CS) - 2 Years Programme (Fall 2021 - Spring 2023)</t>
  </si>
  <si>
    <t>MS(EE) - 2 Years Programme (Spring 2022 - Fall 2023)</t>
  </si>
  <si>
    <t>MS(SE) - 2 Years Programme (Spring 2022 - Fall 2023)</t>
  </si>
  <si>
    <t>MS(CS) - 2 Years Programme (Spring 2022 - Fall 2023)</t>
  </si>
  <si>
    <t>MBA - 2 Year Program (Fall 2021 - Spring 2023)</t>
  </si>
  <si>
    <t>MBA - 1.5 Year Program (Spring 2022 - Spring 2023)</t>
  </si>
  <si>
    <t>MBA - 1.5 Year Program (Fall 2022 - Fall 2023)</t>
  </si>
  <si>
    <t>MBA(WE) - 2 YEARS (Fall 2021 - Spring 2023)</t>
  </si>
  <si>
    <t>MBA (Pharmaceutics &amp; Health Mgt) 2 Years (Fall 2021 - Spring 2023)</t>
  </si>
  <si>
    <t>MBA(WE) - 1.5 Years  (Spring 2022 - Spring 2023)</t>
  </si>
  <si>
    <t>MBA(WE) - 2 Years (Spring 2022 - Fall 2023)</t>
  </si>
  <si>
    <t>MBA (Pharmaceutics &amp; Health Mgt) 2 Years (Spring 2022 - Fall 2023)</t>
  </si>
  <si>
    <t>MBA(WE) - 1.5 Years  (Fall 2022 - Fall 2023)</t>
  </si>
  <si>
    <t>PhD(MS) 3 Years Programme (Spring 2021 - Fall 2023)</t>
  </si>
  <si>
    <t>MS (HRM &amp; Organizational Psychology) 2 Years (Fall 2021 - Spring 2023)</t>
  </si>
  <si>
    <t>MS (Maritime Ports &amp; Shipping Mgt) 2 Years (Fall 2021 - Spring 2023)</t>
  </si>
  <si>
    <t>MS(Islamic Studies) 2 Years Programme (Fall 2021 - Spring 2023)</t>
  </si>
  <si>
    <t>MS(Media Studies) 2 Years Programme (Fall 2021 - Spring 2023)</t>
  </si>
  <si>
    <t>MS(PM) 1.5 Years Programme (Spring 2022 - Spring 2023)</t>
  </si>
  <si>
    <t>MS(PM) 1.5 Years Programme (Fall 2022 - Fall 2023)</t>
  </si>
  <si>
    <t>BS(Psychology)   Fall 2019 - Spring 2023</t>
  </si>
  <si>
    <t>BS(Psychology)   Spring 2020 - Fall 2023</t>
  </si>
  <si>
    <t>MS (Clinical Psychology) Fall 2021 - Spring 2023</t>
  </si>
  <si>
    <t>MS (Clinical Psychology) Spring 2022 - Fall 2023</t>
  </si>
  <si>
    <t>M.Phil (Professional Psychology) Fall 2021 - Spring 2023</t>
  </si>
  <si>
    <t>M.Phil (Professional Psychology) Spring 2022 - Fall 2023</t>
  </si>
  <si>
    <t>MS(Islamic Studies) 2 Years Programme (Spring 2022 - Fall 2023)</t>
  </si>
  <si>
    <t>BS(Maritime &amp; Business Management) 2 Years Fall 2021 - Spring 2023</t>
  </si>
  <si>
    <t>Total Masters Graduates</t>
  </si>
  <si>
    <t>Total Masters Registered</t>
  </si>
  <si>
    <t>Total Masters Absentia</t>
  </si>
  <si>
    <t>Total of Engineering /CS /SE and E&amp;ES</t>
  </si>
  <si>
    <t>Total of Engg /CS /SE and E&amp;ES Program</t>
  </si>
  <si>
    <t>Total Bachelor Graduates</t>
  </si>
  <si>
    <t>Total Bachelor Registered</t>
  </si>
  <si>
    <t>Total Bachelor Absentia</t>
  </si>
  <si>
    <t>Bahria School of Maritime Applide Science</t>
  </si>
  <si>
    <t>Total of Bahria School of Maritime Applide Sciences</t>
  </si>
  <si>
    <t>Bahria University (Karachi Campus)</t>
  </si>
  <si>
    <t>S.No</t>
  </si>
  <si>
    <t xml:space="preserve">Enroll # </t>
  </si>
  <si>
    <t xml:space="preserve">Reg No. </t>
  </si>
  <si>
    <t xml:space="preserve">Name of Students </t>
  </si>
  <si>
    <t>Fathers Name</t>
  </si>
  <si>
    <t xml:space="preserve">M </t>
  </si>
  <si>
    <t>Status</t>
  </si>
  <si>
    <t>Yes or</t>
  </si>
  <si>
    <t xml:space="preserve">Remarks </t>
  </si>
  <si>
    <t>F</t>
  </si>
  <si>
    <t>No</t>
  </si>
  <si>
    <t>02-241212-001</t>
  </si>
  <si>
    <t>ABID ALI</t>
  </si>
  <si>
    <t>GOHAR ALI</t>
  </si>
  <si>
    <t>Male</t>
  </si>
  <si>
    <t>Complete</t>
  </si>
  <si>
    <t>03442485142</t>
  </si>
  <si>
    <t>0334-7357816</t>
  </si>
  <si>
    <t>02-241212-002</t>
  </si>
  <si>
    <t>AHMED AMMAR</t>
  </si>
  <si>
    <t>MUHAMMAD YAR</t>
  </si>
  <si>
    <t>03442485143</t>
  </si>
  <si>
    <t>0312-0804761</t>
  </si>
  <si>
    <t>02-241212-003</t>
  </si>
  <si>
    <t>HAREEM SHAHID</t>
  </si>
  <si>
    <t>MUHAMMAD SHAHID</t>
  </si>
  <si>
    <t>Female</t>
  </si>
  <si>
    <t>03442485144</t>
  </si>
  <si>
    <t>0342-2647977</t>
  </si>
  <si>
    <t>02-241212-004</t>
  </si>
  <si>
    <t>MUHAMMAD RAHIM KHAN</t>
  </si>
  <si>
    <t>MUHAMMAD ANJUM JAVAID KHAN</t>
  </si>
  <si>
    <t>03442485145</t>
  </si>
  <si>
    <t>0321-2855083</t>
  </si>
  <si>
    <t>02-241212-005</t>
  </si>
  <si>
    <t>MUHAMMAD SAAD KHAN</t>
  </si>
  <si>
    <t>TANVEER AHMED</t>
  </si>
  <si>
    <t>03442485146</t>
  </si>
  <si>
    <t>0324-2087928</t>
  </si>
  <si>
    <t>02-241212-006</t>
  </si>
  <si>
    <t>SIBTAIN ALI RAZA</t>
  </si>
  <si>
    <t>TABASSUM HUSSAIN</t>
  </si>
  <si>
    <t>03442485147</t>
  </si>
  <si>
    <t>DSF # 0123982</t>
  </si>
  <si>
    <t>0336-2351140</t>
  </si>
  <si>
    <t>02-241212-007</t>
  </si>
  <si>
    <t>UZMA KHAN</t>
  </si>
  <si>
    <t>WALI KHAN</t>
  </si>
  <si>
    <t>03442485148</t>
  </si>
  <si>
    <t>MS SE</t>
  </si>
  <si>
    <t>T</t>
  </si>
  <si>
    <t>D</t>
  </si>
  <si>
    <t>02-244212-001</t>
  </si>
  <si>
    <t>JAWAD AHMAD SIDDIQUI</t>
  </si>
  <si>
    <t>MUHAMMAD NAZIR SIDDIQUI</t>
  </si>
  <si>
    <t>m</t>
  </si>
  <si>
    <t>03474087791</t>
  </si>
  <si>
    <t>0343-2637133</t>
  </si>
  <si>
    <t>02-244212-003</t>
  </si>
  <si>
    <t>MUHAMMAD HAMMAD</t>
  </si>
  <si>
    <t>JAMIL NARINJA</t>
  </si>
  <si>
    <t>03333551045</t>
  </si>
  <si>
    <t>0311-3419678</t>
  </si>
  <si>
    <t>02-244212-004</t>
  </si>
  <si>
    <t>SHAHZAIB KHAN</t>
  </si>
  <si>
    <t>MUHAMMAD ASADULLAH KHAN NIAZI</t>
  </si>
  <si>
    <t>03333551046</t>
  </si>
  <si>
    <t>02-244212-005</t>
  </si>
  <si>
    <t>TALHA MINHAS</t>
  </si>
  <si>
    <t>PERVEZ AKHTER MINHAS</t>
  </si>
  <si>
    <t>03333551047</t>
  </si>
  <si>
    <t>02-244212-006</t>
  </si>
  <si>
    <t>USAMA AHMED KHAN</t>
  </si>
  <si>
    <t>ABDUL QAYYUM KHAN</t>
  </si>
  <si>
    <t>03333551049</t>
  </si>
  <si>
    <t>MS EE</t>
  </si>
  <si>
    <t>Gazette Notificaton</t>
  </si>
  <si>
    <t>02-243212-001</t>
  </si>
  <si>
    <t>MISBAH RASHID</t>
  </si>
  <si>
    <t>ABDUL RASHID</t>
  </si>
  <si>
    <t>f</t>
  </si>
  <si>
    <t>03082821673</t>
  </si>
  <si>
    <t>0321-2351426</t>
  </si>
  <si>
    <t>02-243212-002</t>
  </si>
  <si>
    <t>SYED HAMZA ALI SHAH</t>
  </si>
  <si>
    <t>SYED WAJID ALI SHAH</t>
  </si>
  <si>
    <t>03082821674</t>
  </si>
  <si>
    <t>0344-2538744</t>
  </si>
  <si>
    <t>02-243212-003</t>
  </si>
  <si>
    <t>OMAR AHMED</t>
  </si>
  <si>
    <t>SARFARAZ AHMED</t>
  </si>
  <si>
    <t>03082821676</t>
  </si>
  <si>
    <t>0333-2466499</t>
  </si>
  <si>
    <t>02-243212-004</t>
  </si>
  <si>
    <t>MEHRAN KHAN</t>
  </si>
  <si>
    <t>GHULAM QADIR</t>
  </si>
  <si>
    <t>03082821677</t>
  </si>
  <si>
    <t>0323-2393313</t>
  </si>
  <si>
    <t>02-243212-005</t>
  </si>
  <si>
    <t>ASHER SHAHZAD</t>
  </si>
  <si>
    <t>ARSHAD SHAHZAD</t>
  </si>
  <si>
    <t>03082821678</t>
  </si>
  <si>
    <t>0335-2816600</t>
  </si>
  <si>
    <t>02-243212-006</t>
  </si>
  <si>
    <t>ALI HAIDER</t>
  </si>
  <si>
    <t>ISHTIAQ HUSSAIN ANJUM</t>
  </si>
  <si>
    <t>03082821679</t>
  </si>
  <si>
    <t>0335-9700050</t>
  </si>
  <si>
    <t>02-243212-007</t>
  </si>
  <si>
    <t>MOHAMMAD KASHIF</t>
  </si>
  <si>
    <t>MOHAMMAD YOUSUF</t>
  </si>
  <si>
    <t>03082821682</t>
  </si>
  <si>
    <t>0345-7679023</t>
  </si>
  <si>
    <t>02-243212-008</t>
  </si>
  <si>
    <t>SHAFIQUE AHMED</t>
  </si>
  <si>
    <t>DIN MUHAMMAD</t>
  </si>
  <si>
    <t>03082821683</t>
  </si>
  <si>
    <t>02-243212-009</t>
  </si>
  <si>
    <t>MUHAMMAD AJMAL</t>
  </si>
  <si>
    <t>MUDASSIR IQBAL</t>
  </si>
  <si>
    <t>03082821684</t>
  </si>
  <si>
    <t>02-243212-010</t>
  </si>
  <si>
    <t>FATIMA ZAFAR</t>
  </si>
  <si>
    <t>ZAFAR IQBAL</t>
  </si>
  <si>
    <t>03082821685</t>
  </si>
  <si>
    <t>02-243212-012</t>
  </si>
  <si>
    <t>RUBIA IRSHAD</t>
  </si>
  <si>
    <t>IRSHAD AHMED</t>
  </si>
  <si>
    <t>03082821687</t>
  </si>
  <si>
    <t>02-243212-013</t>
  </si>
  <si>
    <t>SYEDA UMM E HANI NAQVI</t>
  </si>
  <si>
    <t>SYED HAIDER ALI NAQVI</t>
  </si>
  <si>
    <t>03082821688</t>
  </si>
  <si>
    <t>MS CS</t>
  </si>
  <si>
    <r>
      <t>Bahria University</t>
    </r>
    <r>
      <rPr>
        <b/>
        <u/>
        <sz val="15"/>
        <color indexed="8"/>
        <rFont val="Arial"/>
        <family val="2"/>
      </rPr>
      <t xml:space="preserve"> - Karachi Campus</t>
    </r>
  </si>
  <si>
    <t>MUHAMMAD ASLAM</t>
  </si>
  <si>
    <t>02-241221-004</t>
  </si>
  <si>
    <t>MINAL AKRAM</t>
  </si>
  <si>
    <t>MUHAMMAD AKRAM</t>
  </si>
  <si>
    <t>02-241221-006</t>
  </si>
  <si>
    <t>MUHAMMAD AWAIS AKRAM</t>
  </si>
  <si>
    <t>02-241221-007</t>
  </si>
  <si>
    <t>SYEDA DUR-E-SHAWAR ZAIDI</t>
  </si>
  <si>
    <t>SYED HASSAN ASGHAR ZAIDI</t>
  </si>
  <si>
    <t>02-344221-001</t>
  </si>
  <si>
    <t>EBAD AHMED MUFTI</t>
  </si>
  <si>
    <t>SAEED AHMED MUFTI</t>
  </si>
  <si>
    <t>02-344221-002</t>
  </si>
  <si>
    <t>HAFIZ RAO MUHAMMAD WAQAS</t>
  </si>
  <si>
    <t>RANA ABDUL MAJEED</t>
  </si>
  <si>
    <t>02-344221-003</t>
  </si>
  <si>
    <t>MUHAMMAD JAMIL KHAN</t>
  </si>
  <si>
    <t>MUHAMMAD KHAN</t>
  </si>
  <si>
    <t>02-344221-004</t>
  </si>
  <si>
    <t>MUHAMMAD SHAKEEB</t>
  </si>
  <si>
    <t>GHULAM SHABBIR</t>
  </si>
  <si>
    <t>02-344221-005</t>
  </si>
  <si>
    <t>MUHAMMAD TAIMUR IBRAHIM</t>
  </si>
  <si>
    <t>MUHAMMAD YAQUB</t>
  </si>
  <si>
    <t>03333551048</t>
  </si>
  <si>
    <t>02-344221-006</t>
  </si>
  <si>
    <t>SYED GHULAM ABBAS SHAH</t>
  </si>
  <si>
    <t>MAZHAR HUSSAIN SHAH</t>
  </si>
  <si>
    <t>02-344221-007</t>
  </si>
  <si>
    <t>ZEESHAN AHMED KHAN KARIMI</t>
  </si>
  <si>
    <t>MAQSOOD AHMED KHAN KARIMI</t>
  </si>
  <si>
    <t>03333551050</t>
  </si>
  <si>
    <t>02-243221-001</t>
  </si>
  <si>
    <t>HAMZA AHMED SIDDIQI</t>
  </si>
  <si>
    <t>SHAKEEL AHMED SIDDIQI</t>
  </si>
  <si>
    <t>02-243221-002</t>
  </si>
  <si>
    <t>AYESHA UROOJ CHOUDARY</t>
  </si>
  <si>
    <t>ABDUL RAHMAN</t>
  </si>
  <si>
    <t>02-243221-003</t>
  </si>
  <si>
    <t>MAHA IRFAN</t>
  </si>
  <si>
    <t>IRFAN AHMED</t>
  </si>
  <si>
    <t>02-243221-004</t>
  </si>
  <si>
    <t>HAFIZ MUHAMMAD HAMMAD KHAN</t>
  </si>
  <si>
    <t>TARIQ RIAZ KHAN</t>
  </si>
  <si>
    <t>02-243221-005</t>
  </si>
  <si>
    <t>HAMZA AKRAM</t>
  </si>
  <si>
    <t>MUHAMMMAD AKRAM</t>
  </si>
  <si>
    <t>02-243221-006</t>
  </si>
  <si>
    <t>ZAHEER UL HASSAN</t>
  </si>
  <si>
    <t>NAZIR AHMAD</t>
  </si>
  <si>
    <t>02-243221-007</t>
  </si>
  <si>
    <t>KIRAN KHALID</t>
  </si>
  <si>
    <t>KHALID HUSSAIN</t>
  </si>
  <si>
    <t>02-243221-008</t>
  </si>
  <si>
    <t>MUHAMMAD ZOHAIB ALAM</t>
  </si>
  <si>
    <t>KHURSHID ALAM</t>
  </si>
  <si>
    <t>02-243221-009</t>
  </si>
  <si>
    <t>MAHRUKH NAZ</t>
  </si>
  <si>
    <t>MUHAMMAD ALI</t>
  </si>
  <si>
    <t>02-243221-011</t>
  </si>
  <si>
    <t>SHEERAZ ALI</t>
  </si>
  <si>
    <t>02-243221-012</t>
  </si>
  <si>
    <t>MUHAMMAD JAWWAD</t>
  </si>
  <si>
    <t>MUHAMMAD IRSHAD</t>
  </si>
  <si>
    <t>02-243221-013</t>
  </si>
  <si>
    <t>UBAID ULLAH</t>
  </si>
  <si>
    <t>NIAZ MUHAMMAD</t>
  </si>
  <si>
    <t>03082821689</t>
  </si>
  <si>
    <t>02-243221-014</t>
  </si>
  <si>
    <t>AYESHA ANWER UL HAQ QURESHI</t>
  </si>
  <si>
    <t>ANWER UL HAQ QURESHI</t>
  </si>
  <si>
    <t>03082821690</t>
  </si>
  <si>
    <t>02-243221-015</t>
  </si>
  <si>
    <t>ANUM SAEED</t>
  </si>
  <si>
    <t>MUHAMMAD SAEED</t>
  </si>
  <si>
    <t>03082821691</t>
  </si>
  <si>
    <r>
      <t>Bahria University</t>
    </r>
    <r>
      <rPr>
        <b/>
        <u/>
        <sz val="14"/>
        <color indexed="8"/>
        <rFont val="Arial"/>
        <family val="2"/>
      </rPr>
      <t xml:space="preserve"> - (Karachi Campus)</t>
    </r>
  </si>
  <si>
    <t>BE (Electronics) - (Fall 2019 - Spring 2023)</t>
  </si>
  <si>
    <t>Reg. #</t>
  </si>
  <si>
    <t>M</t>
  </si>
  <si>
    <t>Semester wise Status</t>
  </si>
  <si>
    <t>02-133192-001</t>
  </si>
  <si>
    <t>ZEESHAN</t>
  </si>
  <si>
    <t>SHAH MUHAMMAD</t>
  </si>
  <si>
    <t>03322209260</t>
  </si>
  <si>
    <t>02-133192-002</t>
  </si>
  <si>
    <t>ABDUL BASIT KHAN</t>
  </si>
  <si>
    <t>MUHAMMAD AZAM</t>
  </si>
  <si>
    <t>03333886160</t>
  </si>
  <si>
    <t>02-133192-004</t>
  </si>
  <si>
    <t>MUHAMMAD AYAN KHAN</t>
  </si>
  <si>
    <t>MUHAMMAD KHALID KHAN</t>
  </si>
  <si>
    <t>0313-2191219</t>
  </si>
  <si>
    <t>02-133192-005</t>
  </si>
  <si>
    <t>MUHAMMAD RAAHIM KHAN</t>
  </si>
  <si>
    <t>03028925733</t>
  </si>
  <si>
    <t>02-133192-006</t>
  </si>
  <si>
    <t>MUHAMMAD SHAHEER KHAN</t>
  </si>
  <si>
    <t>ARSHAD KHAN</t>
  </si>
  <si>
    <t>03158361033</t>
  </si>
  <si>
    <t>02-133192-007</t>
  </si>
  <si>
    <t>HUDA NADEEM</t>
  </si>
  <si>
    <t>AHMED NADEEM</t>
  </si>
  <si>
    <t>03109860790</t>
  </si>
  <si>
    <t>02-133192-008</t>
  </si>
  <si>
    <t>HAMZA ASIF</t>
  </si>
  <si>
    <t>ASIF SALEEM</t>
  </si>
  <si>
    <t>0321-5557439</t>
  </si>
  <si>
    <t>02-133192-010</t>
  </si>
  <si>
    <t>ZAINAB RASHED ARSHAD AL SHAIKH</t>
  </si>
  <si>
    <t>SHEIKH RASHED SAEED</t>
  </si>
  <si>
    <t>03142080611</t>
  </si>
  <si>
    <t>02-133192-011</t>
  </si>
  <si>
    <t>MUHAMMAD OWAIS TARIQ</t>
  </si>
  <si>
    <t>TARIQ MEHMOOD</t>
  </si>
  <si>
    <t>03112017182</t>
  </si>
  <si>
    <t>02-133192-013</t>
  </si>
  <si>
    <t>BILAL AHMAD</t>
  </si>
  <si>
    <t>REHMAN UD DIN</t>
  </si>
  <si>
    <t>03452791768</t>
  </si>
  <si>
    <t>02-133192-014</t>
  </si>
  <si>
    <t>MUHAMMAD SAQLAIN BASHARAT</t>
  </si>
  <si>
    <t>BASHARAT ALI</t>
  </si>
  <si>
    <t>03112484803</t>
  </si>
  <si>
    <t>02-133192-015</t>
  </si>
  <si>
    <t>MUHAMMAD RAMZAN</t>
  </si>
  <si>
    <t>MUHAMMAD SHAKIR</t>
  </si>
  <si>
    <t>03476506212</t>
  </si>
  <si>
    <t>02-133192-016</t>
  </si>
  <si>
    <t>HADIA FARHAN</t>
  </si>
  <si>
    <t>FARHAN</t>
  </si>
  <si>
    <t>03404847690</t>
  </si>
  <si>
    <t>02-133192-017</t>
  </si>
  <si>
    <t>SIKANDER ALI KHAN</t>
  </si>
  <si>
    <t>MUHAMMAD TALIB</t>
  </si>
  <si>
    <t>03482384100</t>
  </si>
  <si>
    <t>02-133192-019</t>
  </si>
  <si>
    <t>PAKEEZA NOOR</t>
  </si>
  <si>
    <t>KHURSHID AHMED</t>
  </si>
  <si>
    <t>-</t>
  </si>
  <si>
    <t>02-133192-020</t>
  </si>
  <si>
    <t>ALI RAZA</t>
  </si>
  <si>
    <t>ABDUL RASHEED</t>
  </si>
  <si>
    <t>03120217223</t>
  </si>
  <si>
    <t>02-133192-022</t>
  </si>
  <si>
    <t>IBTASAM RIZWAN KAYANI</t>
  </si>
  <si>
    <t>RIZWAN AFZAL</t>
  </si>
  <si>
    <t>03003526136</t>
  </si>
  <si>
    <t>02-133192-025</t>
  </si>
  <si>
    <t>MUHAMMAD OWAIS KHAN</t>
  </si>
  <si>
    <t>FAIZ MUHAMMAD KHAN</t>
  </si>
  <si>
    <t>03310209976</t>
  </si>
  <si>
    <t>02-133192-026</t>
  </si>
  <si>
    <t>SHEPHER ABRAHAM GILL</t>
  </si>
  <si>
    <t>PERVAIZ MASIH SERWONNE</t>
  </si>
  <si>
    <t>03082304025</t>
  </si>
  <si>
    <t>02-133192-027</t>
  </si>
  <si>
    <t>OSAMA SIRAJ</t>
  </si>
  <si>
    <t>SIRAJ UDDIN</t>
  </si>
  <si>
    <t>03072229099</t>
  </si>
  <si>
    <t>02-133192-029</t>
  </si>
  <si>
    <t>ZAHID ALI</t>
  </si>
  <si>
    <t>ZAFAR ALI</t>
  </si>
  <si>
    <t>03472558746</t>
  </si>
  <si>
    <t>02-133192-030</t>
  </si>
  <si>
    <t>HAFIZ HUSSAIN MUJTABA</t>
  </si>
  <si>
    <t>GHULAM MUJTABA TABASSUM</t>
  </si>
  <si>
    <t>03368923461</t>
  </si>
  <si>
    <t>02-133192-032</t>
  </si>
  <si>
    <t>RANA MUHAMMAD HAMZA ASGHAR</t>
  </si>
  <si>
    <t>MUHAMMAD ASGHAR</t>
  </si>
  <si>
    <t>03446737284</t>
  </si>
  <si>
    <t>02-133192-033</t>
  </si>
  <si>
    <t>FAHAD ULLAH KHAN</t>
  </si>
  <si>
    <t>ZAKA ULLAH KHAN</t>
  </si>
  <si>
    <t>03368252421</t>
  </si>
  <si>
    <t>02-133192-035</t>
  </si>
  <si>
    <t>MUHAMMAD HAMZA SAEED</t>
  </si>
  <si>
    <t>03362098808</t>
  </si>
  <si>
    <t>02-133192-036</t>
  </si>
  <si>
    <t>MUHAMMAD TAHA YOUSUFI</t>
  </si>
  <si>
    <t>MUHAMMAD MAHWIYA YUSUFI</t>
  </si>
  <si>
    <t>03222218793</t>
  </si>
  <si>
    <t>02-133192-038</t>
  </si>
  <si>
    <t>MUHAMMAD ZAHEER SHAHZAD</t>
  </si>
  <si>
    <t>AKBAR ALI</t>
  </si>
  <si>
    <t>03343938268</t>
  </si>
  <si>
    <t>02-133192-040</t>
  </si>
  <si>
    <t>MOAZUM SHAHZAD GILL</t>
  </si>
  <si>
    <t>SHAHZAD NAZIR GILL</t>
  </si>
  <si>
    <t>03412071848</t>
  </si>
  <si>
    <t>02-133192-042</t>
  </si>
  <si>
    <t>JAHANZAIB KHAN</t>
  </si>
  <si>
    <t>QAISER BULAND KHAN</t>
  </si>
  <si>
    <t>03420669872</t>
  </si>
  <si>
    <t>02-133192-043</t>
  </si>
  <si>
    <t>SYED AHMED ALI</t>
  </si>
  <si>
    <t>SYED SHAHZAD ALI</t>
  </si>
  <si>
    <t>03008979029</t>
  </si>
  <si>
    <t>02-133192-044</t>
  </si>
  <si>
    <t>AHMED SHOEB</t>
  </si>
  <si>
    <t>SHOEB FAROOQ</t>
  </si>
  <si>
    <t>03072083449</t>
  </si>
  <si>
    <t>02-133192-046</t>
  </si>
  <si>
    <t>SYED SAMEER ALI</t>
  </si>
  <si>
    <t>SYED AMIR ALI</t>
  </si>
  <si>
    <t>03000200193</t>
  </si>
  <si>
    <t>02-133192-048</t>
  </si>
  <si>
    <t>MUHAMMAD SUFYAN IDREES</t>
  </si>
  <si>
    <t>MUHAMMAD IDREES</t>
  </si>
  <si>
    <t>03053828288</t>
  </si>
  <si>
    <t>02-133192-051</t>
  </si>
  <si>
    <t>KAMRAN AFSAR</t>
  </si>
  <si>
    <t>AFSAR ALI</t>
  </si>
  <si>
    <t>03322092184</t>
  </si>
  <si>
    <t>02-133192-052</t>
  </si>
  <si>
    <t>MUHAMMAD USAMA</t>
  </si>
  <si>
    <t>MIR AHMED KHAN</t>
  </si>
  <si>
    <t>0343-8107635</t>
  </si>
  <si>
    <t>02-133192-053</t>
  </si>
  <si>
    <t>MUHAMMAD SUBBYAL KHAN</t>
  </si>
  <si>
    <t>MUHAMMAD SHAFIQUE KHAN</t>
  </si>
  <si>
    <t>0301-2053034</t>
  </si>
  <si>
    <t>02-133192-057</t>
  </si>
  <si>
    <t>HADEED ALI</t>
  </si>
  <si>
    <t>ABDUL HAMEED</t>
  </si>
  <si>
    <t>03472584733</t>
  </si>
  <si>
    <t>02-133192-058</t>
  </si>
  <si>
    <t>MUNEEB HUSSAIN</t>
  </si>
  <si>
    <t>SAJJAD HUSSAIN</t>
  </si>
  <si>
    <t>03333829436</t>
  </si>
  <si>
    <t>02-133192-060</t>
  </si>
  <si>
    <t>MUHAMMAD NADEEM</t>
  </si>
  <si>
    <t>0334-3712374</t>
  </si>
  <si>
    <t>02-133192-061</t>
  </si>
  <si>
    <t>SYED AWAIZ IQBAL</t>
  </si>
  <si>
    <t>SYED IQBAL HUSSAIN</t>
  </si>
  <si>
    <t>03367233233</t>
  </si>
  <si>
    <t>02-133192-062</t>
  </si>
  <si>
    <t>BALLACH HOTH</t>
  </si>
  <si>
    <t>MANSOOR HOTH</t>
  </si>
  <si>
    <t>03162137078</t>
  </si>
  <si>
    <t>02-133192-063</t>
  </si>
  <si>
    <t>AFAQ AHMED</t>
  </si>
  <si>
    <t>WAHEED IQBAL</t>
  </si>
  <si>
    <t>03337815983</t>
  </si>
  <si>
    <t>02-133192-064</t>
  </si>
  <si>
    <t>YASIR SHAH</t>
  </si>
  <si>
    <t>MISTRI SHAH</t>
  </si>
  <si>
    <t>0311-3234923</t>
  </si>
  <si>
    <t>02-133192-065</t>
  </si>
  <si>
    <t>MUHAMMAD ARHAM SAEED</t>
  </si>
  <si>
    <t>SAEED AHMED BHATTI</t>
  </si>
  <si>
    <t>03002958500</t>
  </si>
  <si>
    <t>02-133192-066</t>
  </si>
  <si>
    <t>MUHAMMAD RESHAIELSAEED</t>
  </si>
  <si>
    <t>0313-2683833</t>
  </si>
  <si>
    <t>02-133192-067</t>
  </si>
  <si>
    <t>MUHAMMAD NOMAN</t>
  </si>
  <si>
    <t>03242227356</t>
  </si>
  <si>
    <t>02-133192-068</t>
  </si>
  <si>
    <t>UMAR SHAHZAD</t>
  </si>
  <si>
    <t>AMJAD HUSSAIN</t>
  </si>
  <si>
    <t>03242227357</t>
  </si>
  <si>
    <t>02-133192-070</t>
  </si>
  <si>
    <t>SAAD BIN TARIQ</t>
  </si>
  <si>
    <t>03242227359</t>
  </si>
  <si>
    <t>02-133192-072</t>
  </si>
  <si>
    <t>ALI RAZA AGHA</t>
  </si>
  <si>
    <t>MUHAMMAD TARIQ PATHAN</t>
  </si>
  <si>
    <t>03242227361</t>
  </si>
  <si>
    <t>02-133192-073</t>
  </si>
  <si>
    <t>SHEERAZ AHMED</t>
  </si>
  <si>
    <t>03242227363</t>
  </si>
  <si>
    <t>02-133192-074</t>
  </si>
  <si>
    <t>AEMAN TARIQ</t>
  </si>
  <si>
    <t>TARIQ FIRDOUS</t>
  </si>
  <si>
    <t>03242227364</t>
  </si>
  <si>
    <t>02-133192-075</t>
  </si>
  <si>
    <t>SADIA SAJID</t>
  </si>
  <si>
    <t>SYED SAJID ALI</t>
  </si>
  <si>
    <t>03242227365</t>
  </si>
  <si>
    <t>02-133192-076</t>
  </si>
  <si>
    <t>RESHAILE KHAN</t>
  </si>
  <si>
    <t>MUHAMMAD ATIQ</t>
  </si>
  <si>
    <t>03242227366</t>
  </si>
  <si>
    <t>02-133192-077</t>
  </si>
  <si>
    <t>ADIL KHAN</t>
  </si>
  <si>
    <t>PERVAIZ AHMED SHAIKH</t>
  </si>
  <si>
    <t>03242227367</t>
  </si>
  <si>
    <t>02-133192-078</t>
  </si>
  <si>
    <t>RAO MUHAMMAD ZUBAIR</t>
  </si>
  <si>
    <t>MUHAMMAD AMJAD</t>
  </si>
  <si>
    <t>03242227368</t>
  </si>
  <si>
    <t>02-133192-079</t>
  </si>
  <si>
    <t>AYAN BIN SHAIKH</t>
  </si>
  <si>
    <t>MUHAMMAD ARSHAD</t>
  </si>
  <si>
    <t>03242227369</t>
  </si>
  <si>
    <t>02-133192-080</t>
  </si>
  <si>
    <t>TALHA</t>
  </si>
  <si>
    <t>IMTIAZ ALI ARAIN</t>
  </si>
  <si>
    <t>03242227371</t>
  </si>
  <si>
    <t>02-133192-081</t>
  </si>
  <si>
    <t>KANWAR FARRAKH HUMAYUN</t>
  </si>
  <si>
    <t>RANA ABDUL ALI KAWISH</t>
  </si>
  <si>
    <t>03242227372</t>
  </si>
  <si>
    <t>02-133192-082</t>
  </si>
  <si>
    <t>HUMNA TAHIR</t>
  </si>
  <si>
    <t>TAHIR FIRDOUS</t>
  </si>
  <si>
    <t>03242227373</t>
  </si>
  <si>
    <t>02-133192-083</t>
  </si>
  <si>
    <t>SYED HASSAN ALI</t>
  </si>
  <si>
    <t>SYED MUMTAZ ALI</t>
  </si>
  <si>
    <t>03242227374</t>
  </si>
  <si>
    <t>02-133192-085</t>
  </si>
  <si>
    <t>MIR MEHMOOD ALI</t>
  </si>
  <si>
    <t>MIR MEHBOOB ALI</t>
  </si>
  <si>
    <t>03242227378</t>
  </si>
  <si>
    <t>02-133192-086</t>
  </si>
  <si>
    <t>MUHAMMAD FARJAAM</t>
  </si>
  <si>
    <t>03242227379</t>
  </si>
  <si>
    <t>02-133192-087</t>
  </si>
  <si>
    <t>MUHAMMAD ARSLAN ASLAM</t>
  </si>
  <si>
    <t>MUHAMMAD ASLAM PERVEZ</t>
  </si>
  <si>
    <t>03242227380</t>
  </si>
  <si>
    <t>02-133192-088</t>
  </si>
  <si>
    <t>SYEDA ZAINAB AFTAB</t>
  </si>
  <si>
    <t>SYED MOHAMMAD AFTAB</t>
  </si>
  <si>
    <t>03242227381</t>
  </si>
  <si>
    <t>02-133192-089</t>
  </si>
  <si>
    <t>INTAZAR ALI</t>
  </si>
  <si>
    <t>03242227383</t>
  </si>
  <si>
    <t>02-133192-091</t>
  </si>
  <si>
    <t>NOMAN AHMED</t>
  </si>
  <si>
    <t>MUHAMMAD AYUB (LATE)</t>
  </si>
  <si>
    <t>03242227386</t>
  </si>
  <si>
    <t>02-133192-092</t>
  </si>
  <si>
    <t>SHAHZEB ALIAS ALI</t>
  </si>
  <si>
    <t>SALLAHUDDIN</t>
  </si>
  <si>
    <t>03242227387</t>
  </si>
  <si>
    <t>02-133192-093</t>
  </si>
  <si>
    <t>FAHAD ALI</t>
  </si>
  <si>
    <t>FARYAD ALI</t>
  </si>
  <si>
    <t>03242227389</t>
  </si>
  <si>
    <t>02-133192-095</t>
  </si>
  <si>
    <t>MUHAMMAD SHAHOOD AMIR</t>
  </si>
  <si>
    <t>MUHAMMAD AMIR</t>
  </si>
  <si>
    <t>03242227394</t>
  </si>
  <si>
    <t>02-133192-096</t>
  </si>
  <si>
    <t>MIRZA AHTESAM AHMED</t>
  </si>
  <si>
    <t>MIRZA SHABBIR AHMED</t>
  </si>
  <si>
    <t>03242227395</t>
  </si>
  <si>
    <t>02-133192-097</t>
  </si>
  <si>
    <t>UMER MUBARAK</t>
  </si>
  <si>
    <t>MUHAMMAD NAZEER</t>
  </si>
  <si>
    <t>03242227396</t>
  </si>
  <si>
    <t>02-133192-098</t>
  </si>
  <si>
    <t>SHAHBAZ KHAN</t>
  </si>
  <si>
    <t>PEER KHAN</t>
  </si>
  <si>
    <t>03242227398</t>
  </si>
  <si>
    <t>02-133192-099</t>
  </si>
  <si>
    <t>MUHAMMAD UZAIR</t>
  </si>
  <si>
    <t>MUHAMMAD ASHFAQ</t>
  </si>
  <si>
    <t>03242227399</t>
  </si>
  <si>
    <t>02-133192-100</t>
  </si>
  <si>
    <t>SHAHID HUSSAIN</t>
  </si>
  <si>
    <t>IBRAHIM</t>
  </si>
  <si>
    <t>03242227400</t>
  </si>
  <si>
    <t>02-133192-101</t>
  </si>
  <si>
    <t>SYED SHAYAN AHMED HASHMI</t>
  </si>
  <si>
    <t>SYED ATEEQ AHMED HASHMI</t>
  </si>
  <si>
    <t>03242227401</t>
  </si>
  <si>
    <t>02-133192-102</t>
  </si>
  <si>
    <t>ADANAN RAZA AKHONZADA</t>
  </si>
  <si>
    <t>MUHAMMAD RAZA</t>
  </si>
  <si>
    <t>03242227402</t>
  </si>
  <si>
    <t>02-133192-103</t>
  </si>
  <si>
    <t>ABU BAKAR</t>
  </si>
  <si>
    <t>ABU TALIB</t>
  </si>
  <si>
    <t>03242227403</t>
  </si>
  <si>
    <t>02-133192-104</t>
  </si>
  <si>
    <t>KHIZAR HAYAT KHAN</t>
  </si>
  <si>
    <t>AFZAL HUSSAIN</t>
  </si>
  <si>
    <t>03242227404</t>
  </si>
  <si>
    <t>02-133192-105</t>
  </si>
  <si>
    <t>MUHAMMAD ABDULLAH MUNIR</t>
  </si>
  <si>
    <t>FAISAR MUNIR</t>
  </si>
  <si>
    <t>03242227405</t>
  </si>
  <si>
    <t>02-133192-106</t>
  </si>
  <si>
    <t>ALI MURAD</t>
  </si>
  <si>
    <t>ALI DOST</t>
  </si>
  <si>
    <t>03242227406</t>
  </si>
  <si>
    <t>02-133192-107</t>
  </si>
  <si>
    <t>KASHIF HUSSAIN</t>
  </si>
  <si>
    <t>SULTAN</t>
  </si>
  <si>
    <t>03242227407</t>
  </si>
  <si>
    <t>02-133192-109</t>
  </si>
  <si>
    <t>HAREEM FATIMA</t>
  </si>
  <si>
    <t>ZIA UDDIN MINHAS</t>
  </si>
  <si>
    <t>03242227409</t>
  </si>
  <si>
    <t>02-133192-110</t>
  </si>
  <si>
    <t>SYED ZAHID IQBAL</t>
  </si>
  <si>
    <t>SYED IQBAL YOUSUF</t>
  </si>
  <si>
    <t>03242227410</t>
  </si>
  <si>
    <t>02-133192-111</t>
  </si>
  <si>
    <t>MUHAMMAD ISMAIL QADRI</t>
  </si>
  <si>
    <t>MASROOR AHMED QADRI</t>
  </si>
  <si>
    <t>03242227411</t>
  </si>
  <si>
    <t>02-133192-114</t>
  </si>
  <si>
    <t>OSAMA BIN SAMEER</t>
  </si>
  <si>
    <t>SAMEER HASSAN</t>
  </si>
  <si>
    <t>03242227414</t>
  </si>
  <si>
    <t>02-133192-115</t>
  </si>
  <si>
    <t>MUHAMMAD OSAMA ABID</t>
  </si>
  <si>
    <t>ABID ULLAH KHAN</t>
  </si>
  <si>
    <t>03242227415</t>
  </si>
  <si>
    <t>02-133192-117</t>
  </si>
  <si>
    <t>MUBBASHIR HAFEEZ</t>
  </si>
  <si>
    <t>ABDUL HAFEEZ</t>
  </si>
  <si>
    <t>03242227417</t>
  </si>
  <si>
    <t>02-133192-118</t>
  </si>
  <si>
    <t>RANA MUHAMMAD OVAIS</t>
  </si>
  <si>
    <t>MUNAWAR ALI</t>
  </si>
  <si>
    <t>03242227419</t>
  </si>
  <si>
    <t>02-133192-119</t>
  </si>
  <si>
    <t>ZAIN TAHIR</t>
  </si>
  <si>
    <t>TAHIR RAFIQUE</t>
  </si>
  <si>
    <t>03242227420</t>
  </si>
  <si>
    <t>02-133192-120</t>
  </si>
  <si>
    <t>FAIZAN AHMED</t>
  </si>
  <si>
    <t>SHER NAWAZ KHAN</t>
  </si>
  <si>
    <t>03242227421</t>
  </si>
  <si>
    <t>02-133192-121</t>
  </si>
  <si>
    <t>MUHAMMAD FASIH BALOCH</t>
  </si>
  <si>
    <t>MUHAMMAD SHABBIR BALOCH</t>
  </si>
  <si>
    <t>03242227423</t>
  </si>
  <si>
    <t>02-133192-124</t>
  </si>
  <si>
    <t>MUHAMMAD HAMZA</t>
  </si>
  <si>
    <t>03242227426</t>
  </si>
  <si>
    <t>02-133192-125</t>
  </si>
  <si>
    <t>SULTAN HAIDER</t>
  </si>
  <si>
    <t>MUHAMMAD MEHBOOB HUSSAIN</t>
  </si>
  <si>
    <t>03242227427</t>
  </si>
  <si>
    <t>02-133192-127</t>
  </si>
  <si>
    <t>AAYAN AURANGZEB</t>
  </si>
  <si>
    <t>AURANGZEB YOUNUS</t>
  </si>
  <si>
    <t>03242227429</t>
  </si>
  <si>
    <t>02-133192-129</t>
  </si>
  <si>
    <t>MUHAMMAD AHMED QURESHI</t>
  </si>
  <si>
    <t>AKHTAR HUSSAIN QURESHI</t>
  </si>
  <si>
    <t>03242227431</t>
  </si>
  <si>
    <t>02-133192-130</t>
  </si>
  <si>
    <t>MUHAMMAD BILAL</t>
  </si>
  <si>
    <t>SHAKIL ANWER</t>
  </si>
  <si>
    <t>03242227432</t>
  </si>
  <si>
    <t>02-133192-131</t>
  </si>
  <si>
    <t>RUMAISA SHAHID</t>
  </si>
  <si>
    <t>SHAHID BIN HANIF</t>
  </si>
  <si>
    <t>03242227433</t>
  </si>
  <si>
    <t>02-133192-134</t>
  </si>
  <si>
    <t>AHSAN NAZIR</t>
  </si>
  <si>
    <t>NAZIR AHMED</t>
  </si>
  <si>
    <t>03242227434</t>
  </si>
  <si>
    <t>02-133192-132</t>
  </si>
  <si>
    <t>JUNAID KHAN</t>
  </si>
  <si>
    <t>TARIQ KHAN</t>
  </si>
  <si>
    <t xml:space="preserve">Male </t>
  </si>
  <si>
    <r>
      <t xml:space="preserve">BCE - Fall 2019 - Spring 2023 </t>
    </r>
    <r>
      <rPr>
        <sz val="10"/>
        <color indexed="10"/>
        <rFont val="Arial Black"/>
        <family val="2"/>
      </rPr>
      <t xml:space="preserve"> </t>
    </r>
    <r>
      <rPr>
        <b/>
        <sz val="10"/>
        <color indexed="10"/>
        <rFont val="Arial Black"/>
        <family val="2"/>
      </rPr>
      <t>(6 years 72 Months)</t>
    </r>
  </si>
  <si>
    <t>02-132192-001</t>
  </si>
  <si>
    <t>UMAR BIN ASIM</t>
  </si>
  <si>
    <t>ASIM KHAN</t>
  </si>
  <si>
    <t>03223391223</t>
  </si>
  <si>
    <t>02-132192-002</t>
  </si>
  <si>
    <t>SYED MUHAMMAD FOUZAN HASAN</t>
  </si>
  <si>
    <t>SYED ARSHAD HUSSAIN</t>
  </si>
  <si>
    <t>03242348042</t>
  </si>
  <si>
    <t>02-132192-003</t>
  </si>
  <si>
    <t>NOOR US SABA</t>
  </si>
  <si>
    <t>IFTIKHAR HUSSAIN</t>
  </si>
  <si>
    <t>03332334885</t>
  </si>
  <si>
    <t>02-132192-004</t>
  </si>
  <si>
    <t>MUHAMMAD UMAIR</t>
  </si>
  <si>
    <t>ABDUL RAZZAQ</t>
  </si>
  <si>
    <t>03402123330</t>
  </si>
  <si>
    <t>02-132192-005</t>
  </si>
  <si>
    <t>HAMMAD HUSSAIN</t>
  </si>
  <si>
    <t>ARIF HUSSAIN</t>
  </si>
  <si>
    <t>03482269152</t>
  </si>
  <si>
    <t>02-132192-006</t>
  </si>
  <si>
    <t>SAULAT QAMAR</t>
  </si>
  <si>
    <t>ALLAH DITTA</t>
  </si>
  <si>
    <t>03453074570</t>
  </si>
  <si>
    <t>02-132192-007</t>
  </si>
  <si>
    <t>MAHNOOR AHMED ALEEM</t>
  </si>
  <si>
    <t>KAMRAN AHMED</t>
  </si>
  <si>
    <t>03002750678</t>
  </si>
  <si>
    <t>02-132192-009</t>
  </si>
  <si>
    <t>HAFSA AIJAZ</t>
  </si>
  <si>
    <t>MUHAMMAD AIJAZ ABDUL RASHEED</t>
  </si>
  <si>
    <t>0321-2904951</t>
  </si>
  <si>
    <t>02-132192-011</t>
  </si>
  <si>
    <t>SYED DANIYAL JAVAID</t>
  </si>
  <si>
    <t>JAVAID IRFAN</t>
  </si>
  <si>
    <t>03432802260</t>
  </si>
  <si>
    <t>02-132192-012</t>
  </si>
  <si>
    <t>WANIA TARIQ</t>
  </si>
  <si>
    <t>03422178957</t>
  </si>
  <si>
    <t>02-132192-013</t>
  </si>
  <si>
    <t>HASSAN ABBAS</t>
  </si>
  <si>
    <t>TAHIR ABBAS</t>
  </si>
  <si>
    <t>0097450709392</t>
  </si>
  <si>
    <t>02-132192-015</t>
  </si>
  <si>
    <t>FURQAN HAIDER</t>
  </si>
  <si>
    <t>IMTIAZ AHMED</t>
  </si>
  <si>
    <t>03463221211</t>
  </si>
  <si>
    <t>02-132192-016</t>
  </si>
  <si>
    <t>ARSHMAN HAIDER</t>
  </si>
  <si>
    <t>0300-2466391</t>
  </si>
  <si>
    <t>02-132192-017</t>
  </si>
  <si>
    <t>ABDUL SAMAD</t>
  </si>
  <si>
    <t>MUHMMAD AZAM GAJANI</t>
  </si>
  <si>
    <t>03478303505</t>
  </si>
  <si>
    <t>02-132192-018</t>
  </si>
  <si>
    <t>FARZEEN FATIMA MAHMOOD GHAFFAR</t>
  </si>
  <si>
    <t>MAHMOOD GHAFFAR</t>
  </si>
  <si>
    <t>03032777312</t>
  </si>
  <si>
    <t>02-132192-019</t>
  </si>
  <si>
    <t>MUNEEB AHMED SIDDIQUI</t>
  </si>
  <si>
    <t>MEHBOOB AHMED SIDDIQUI</t>
  </si>
  <si>
    <t>03353705014</t>
  </si>
  <si>
    <t>02-132192-020</t>
  </si>
  <si>
    <t>SHAHEER AHMED KHAN</t>
  </si>
  <si>
    <t>MASOOD AHMED KHAN</t>
  </si>
  <si>
    <t>03310222994</t>
  </si>
  <si>
    <t>02-132192-021</t>
  </si>
  <si>
    <t>SYED IRTIZA ABID</t>
  </si>
  <si>
    <t>SYED ABID HUSSAIN SHAH</t>
  </si>
  <si>
    <t>03412120651</t>
  </si>
  <si>
    <t>02-132192-022</t>
  </si>
  <si>
    <t>HUZAIFA ALI ASIF</t>
  </si>
  <si>
    <t>ASIF IQBAL</t>
  </si>
  <si>
    <t>0342-1396257</t>
  </si>
  <si>
    <t>02-132192-023</t>
  </si>
  <si>
    <t>SYED IBAD UR REHMAN</t>
  </si>
  <si>
    <t>ASIF MOIZ</t>
  </si>
  <si>
    <t>03353509226</t>
  </si>
  <si>
    <t>02-132192-024</t>
  </si>
  <si>
    <t>ZOYA AAMIR</t>
  </si>
  <si>
    <t>AAMIR ZAFAR</t>
  </si>
  <si>
    <t>03112515857</t>
  </si>
  <si>
    <t>02-132192-025</t>
  </si>
  <si>
    <t>SYEDA SARA</t>
  </si>
  <si>
    <t>SYED MUHAMMAD HADI</t>
  </si>
  <si>
    <t>03008989505</t>
  </si>
  <si>
    <t>02-132192-026</t>
  </si>
  <si>
    <t>SHAJEA FATIMA</t>
  </si>
  <si>
    <t>WAJAHAT HUSSAIN SIDDIQUI</t>
  </si>
  <si>
    <t>03003726817</t>
  </si>
  <si>
    <t>02-132192-028</t>
  </si>
  <si>
    <t>SARA IFTIKHAR</t>
  </si>
  <si>
    <t>IFTIKHAR ALI</t>
  </si>
  <si>
    <t>03243282739</t>
  </si>
  <si>
    <t>02-132192-029</t>
  </si>
  <si>
    <t>RABISHA NASIM</t>
  </si>
  <si>
    <t>MUHAMMAD IMTIAZ NASIM</t>
  </si>
  <si>
    <t>03243282740</t>
  </si>
  <si>
    <t>02-132192-030</t>
  </si>
  <si>
    <t>HUZAIFA ELAHI</t>
  </si>
  <si>
    <t>MEHBOOB ELAHI</t>
  </si>
  <si>
    <t>03243282741</t>
  </si>
  <si>
    <t>02-132192-031</t>
  </si>
  <si>
    <t>MUHAMMAD HAMZA KHAN</t>
  </si>
  <si>
    <t>AMIR FARAZ</t>
  </si>
  <si>
    <t>03243282742</t>
  </si>
  <si>
    <t>02-132192-032</t>
  </si>
  <si>
    <t>RAHAT JABEEN</t>
  </si>
  <si>
    <t>03243282743</t>
  </si>
  <si>
    <t>02-132192-034</t>
  </si>
  <si>
    <t>MUZAMMIL NISAR</t>
  </si>
  <si>
    <t>NISAR AHMAD</t>
  </si>
  <si>
    <t>03243282745</t>
  </si>
  <si>
    <t>02-132192-035</t>
  </si>
  <si>
    <t>SYED AFFAN TIRMIZI</t>
  </si>
  <si>
    <t>SYED IMRAN TIRMIZI</t>
  </si>
  <si>
    <t>03243282746</t>
  </si>
  <si>
    <t>02-132192-038</t>
  </si>
  <si>
    <t>MUHAMMAD RAFIQ</t>
  </si>
  <si>
    <t>ABDUL AZIZ</t>
  </si>
  <si>
    <t>03243282750</t>
  </si>
  <si>
    <t>02-132192-040</t>
  </si>
  <si>
    <t>MUHAMMAD HARIS IQBAL</t>
  </si>
  <si>
    <t>MUHAMMAD IQBAL</t>
  </si>
  <si>
    <t>03243282752</t>
  </si>
  <si>
    <t>02-132192-042</t>
  </si>
  <si>
    <t>MUHAMMAD MAAZ ALI</t>
  </si>
  <si>
    <t>MUHAMMAD MANZOOR ALI</t>
  </si>
  <si>
    <t>03243282754</t>
  </si>
  <si>
    <t>02-132192-043</t>
  </si>
  <si>
    <t>MUHAMMAD YAZDAN ULLAH KHAN</t>
  </si>
  <si>
    <t>MUHAMMAD QUDRAT ULLAH KHAN</t>
  </si>
  <si>
    <t>03243282755</t>
  </si>
  <si>
    <t xml:space="preserve"> </t>
  </si>
  <si>
    <t>02-132192-044</t>
  </si>
  <si>
    <t>OSAMA NAEEM</t>
  </si>
  <si>
    <t>NAEEM AKHTER</t>
  </si>
  <si>
    <t>03243282756</t>
  </si>
  <si>
    <t>02-132192-045</t>
  </si>
  <si>
    <t>AHSAN ALI</t>
  </si>
  <si>
    <t>AMJAD ALI</t>
  </si>
  <si>
    <t>03243282757</t>
  </si>
  <si>
    <t>02-132192-046</t>
  </si>
  <si>
    <t>FATIMA KHALID RAZI</t>
  </si>
  <si>
    <t>KHALID RAZI</t>
  </si>
  <si>
    <t>03243282758</t>
  </si>
  <si>
    <t>02-132192-047</t>
  </si>
  <si>
    <t>MUHAMMAD YASEEN MEMON</t>
  </si>
  <si>
    <t>03243282759</t>
  </si>
  <si>
    <t>02-132192-048</t>
  </si>
  <si>
    <t>SYED BASSAM ALI</t>
  </si>
  <si>
    <t>HUMAYUN SABIR</t>
  </si>
  <si>
    <t>03243282760</t>
  </si>
  <si>
    <t>02-132192-050</t>
  </si>
  <si>
    <t>SYED MUHAMMAD ALI RAZA NAQVI</t>
  </si>
  <si>
    <t>SYED MOHSIN RAZA NAQVI</t>
  </si>
  <si>
    <t>03243282762</t>
  </si>
  <si>
    <t>02-132192-051</t>
  </si>
  <si>
    <t>OZAIR HASSAN</t>
  </si>
  <si>
    <t>HASSAN KHALID</t>
  </si>
  <si>
    <t>03243282763</t>
  </si>
  <si>
    <t>02-131192-001</t>
  </si>
  <si>
    <t>MUHAMMAD HARIS ZAHID</t>
  </si>
  <si>
    <t>ZAHID IQBAL</t>
  </si>
  <si>
    <t>0300-3388148</t>
  </si>
  <si>
    <t>02-131192-002</t>
  </si>
  <si>
    <t>MUHAMMAD ABDUL NAZIF MALHI</t>
  </si>
  <si>
    <t>MUHAMMAD ABDUL LATIF</t>
  </si>
  <si>
    <t>03442244936</t>
  </si>
  <si>
    <t>02-131192-003</t>
  </si>
  <si>
    <t>AMNA NADEEM</t>
  </si>
  <si>
    <t>NADEEM ABBAS</t>
  </si>
  <si>
    <t>03012275448</t>
  </si>
  <si>
    <t>02-131192-004</t>
  </si>
  <si>
    <t>MUSTAFA HUSSAIN</t>
  </si>
  <si>
    <t>MOHSIN HUSSAIN</t>
  </si>
  <si>
    <t>03322987713</t>
  </si>
  <si>
    <t>02-131192-005</t>
  </si>
  <si>
    <t>NAUSHEEN KALEEM</t>
  </si>
  <si>
    <t>MUHAMMAD KALEEM</t>
  </si>
  <si>
    <t>03342003656</t>
  </si>
  <si>
    <t>02-131192-006</t>
  </si>
  <si>
    <t>SHAHWAIZ HASSAN</t>
  </si>
  <si>
    <t>MUHAMMAD FARYAD UL HASSAN</t>
  </si>
  <si>
    <t>03422770694</t>
  </si>
  <si>
    <t>02-131192-007</t>
  </si>
  <si>
    <t>MUHAMMAD AAKIF AIJAZ</t>
  </si>
  <si>
    <t>AIJAZ HUSSAIN</t>
  </si>
  <si>
    <t>03048236097</t>
  </si>
  <si>
    <t>02-131192-008</t>
  </si>
  <si>
    <t>RIDA AFZAL</t>
  </si>
  <si>
    <t>AFZAL BUTT</t>
  </si>
  <si>
    <t>0346-1447466</t>
  </si>
  <si>
    <t>02-131192-009</t>
  </si>
  <si>
    <t>SABA SUNAWAR</t>
  </si>
  <si>
    <t>SUNAWAR ALI</t>
  </si>
  <si>
    <t>0340 8734279</t>
  </si>
  <si>
    <t>02-131192-010</t>
  </si>
  <si>
    <t>RIMYA FAREED</t>
  </si>
  <si>
    <t>MUHAMMAD FAREED SHARIF</t>
  </si>
  <si>
    <t>03452460532</t>
  </si>
  <si>
    <t>02-131192-011</t>
  </si>
  <si>
    <t>MUHAMMAD USMAN NAJEEB</t>
  </si>
  <si>
    <t>MUHAMMAD NAJEEB YOUSUF</t>
  </si>
  <si>
    <t>03460953296</t>
  </si>
  <si>
    <t>02-131192-012</t>
  </si>
  <si>
    <t>MUHAMMAD SOHAIL ABBAS</t>
  </si>
  <si>
    <t>NAZAR ABBAS</t>
  </si>
  <si>
    <t>03350135269</t>
  </si>
  <si>
    <t>02-131192-013</t>
  </si>
  <si>
    <t>HASNAIN KHALID</t>
  </si>
  <si>
    <t>KHALID MEHMOOD</t>
  </si>
  <si>
    <t>03422761231</t>
  </si>
  <si>
    <t>02-131192-014</t>
  </si>
  <si>
    <t>MARIUM AHMED</t>
  </si>
  <si>
    <t>RIZWAN AHMED</t>
  </si>
  <si>
    <t>03133844452</t>
  </si>
  <si>
    <t>02-131192-015</t>
  </si>
  <si>
    <t>MUHAMMAD SAIM HASSAN</t>
  </si>
  <si>
    <t>ANJUM HASSAN</t>
  </si>
  <si>
    <t>03219205633</t>
  </si>
  <si>
    <t>02-131192-016</t>
  </si>
  <si>
    <t>RABIA AMJAD</t>
  </si>
  <si>
    <t>03121085106</t>
  </si>
  <si>
    <t>02-131192-017</t>
  </si>
  <si>
    <t>MUHAMMAD HASNAIN</t>
  </si>
  <si>
    <t>SHER BAHADUR</t>
  </si>
  <si>
    <t>03402822959</t>
  </si>
  <si>
    <t>02-131192-018</t>
  </si>
  <si>
    <t>MUSTANSAR GUL</t>
  </si>
  <si>
    <t>GUL BAZ</t>
  </si>
  <si>
    <t>03121242254</t>
  </si>
  <si>
    <t>02-131192-019</t>
  </si>
  <si>
    <t>MUHAMMAD HASSAM</t>
  </si>
  <si>
    <t>GHULAM HUSSAIN</t>
  </si>
  <si>
    <t>03102218298</t>
  </si>
  <si>
    <t>02-131192-020</t>
  </si>
  <si>
    <t>MUNIR AHMED AQIB</t>
  </si>
  <si>
    <t>03132109729</t>
  </si>
  <si>
    <t>02-131192-021</t>
  </si>
  <si>
    <t>ABDUL WAQAS</t>
  </si>
  <si>
    <t>ABDUL GHAFOOR</t>
  </si>
  <si>
    <t>03362607242</t>
  </si>
  <si>
    <t>02-131192-022</t>
  </si>
  <si>
    <t>SYED MUHAMMAD HAMZA BUKHARI</t>
  </si>
  <si>
    <t>SYED ABID HUSSAIN BUKHARI</t>
  </si>
  <si>
    <t>03404756912</t>
  </si>
  <si>
    <t>02-131192-023</t>
  </si>
  <si>
    <t>AHMED FARAZ ALI</t>
  </si>
  <si>
    <t>INTIKHAB ALI</t>
  </si>
  <si>
    <t>03352408742</t>
  </si>
  <si>
    <t>02-131192-024</t>
  </si>
  <si>
    <t>ADEENA AKHTAR</t>
  </si>
  <si>
    <t>AKHTAR ALI</t>
  </si>
  <si>
    <t>03062949183</t>
  </si>
  <si>
    <t>02-131192-025</t>
  </si>
  <si>
    <t>KINZA NOOR</t>
  </si>
  <si>
    <t>NOOR UL HAQ</t>
  </si>
  <si>
    <t>03312946947</t>
  </si>
  <si>
    <t>02-131192-026</t>
  </si>
  <si>
    <t>ARSHIA NAVEED</t>
  </si>
  <si>
    <t>NAVEED HASNAT AHMED</t>
  </si>
  <si>
    <t>03333617838</t>
  </si>
  <si>
    <t>02-131192-028</t>
  </si>
  <si>
    <t>AREEJ FATIMA</t>
  </si>
  <si>
    <t>SHAMSHAD AHMED</t>
  </si>
  <si>
    <t>0300-3480498</t>
  </si>
  <si>
    <t>02-131192-029</t>
  </si>
  <si>
    <t>RABBIA ILYAS</t>
  </si>
  <si>
    <t>MUHAMMAD ILAYS</t>
  </si>
  <si>
    <t>03214886029</t>
  </si>
  <si>
    <t>02-131192-030</t>
  </si>
  <si>
    <t>SYED MUHAMMAD SHOAIB</t>
  </si>
  <si>
    <t>SYED ABDUL QADIR SHAH</t>
  </si>
  <si>
    <t>03412208512</t>
  </si>
  <si>
    <t>02-131192-031</t>
  </si>
  <si>
    <t>MUHAMMAD SAQIB AZIZ</t>
  </si>
  <si>
    <t>AZIZ AHMAD</t>
  </si>
  <si>
    <t>03160028191</t>
  </si>
  <si>
    <t>02-131192-032</t>
  </si>
  <si>
    <t>ARZOO FATIMA</t>
  </si>
  <si>
    <t>03452364190</t>
  </si>
  <si>
    <t>02-131192-033</t>
  </si>
  <si>
    <t>AQSA SHAMSHER</t>
  </si>
  <si>
    <t>SHAMSHER ALI</t>
  </si>
  <si>
    <t>03242325226</t>
  </si>
  <si>
    <t>02-131192-034</t>
  </si>
  <si>
    <t>MUHAMMAD RAMZAN MAGSI</t>
  </si>
  <si>
    <t>DEEN MUHAMMAD MAGSI</t>
  </si>
  <si>
    <t>03312823521</t>
  </si>
  <si>
    <t>02-131192-035</t>
  </si>
  <si>
    <t>RIMSHA NAEEM</t>
  </si>
  <si>
    <t>NAEEM AKHTAR</t>
  </si>
  <si>
    <t>03331266561</t>
  </si>
  <si>
    <t>02-131192-036</t>
  </si>
  <si>
    <t>AMEER HAMZA</t>
  </si>
  <si>
    <t>MUHAMMAD RAFIQUE</t>
  </si>
  <si>
    <t>03163072630</t>
  </si>
  <si>
    <t>02-131192-037</t>
  </si>
  <si>
    <t>AHMED FARAZ</t>
  </si>
  <si>
    <t>RASHID ALI</t>
  </si>
  <si>
    <t>03106928560</t>
  </si>
  <si>
    <t>02-131192-038</t>
  </si>
  <si>
    <t>NOOR US SABAH</t>
  </si>
  <si>
    <t>MUHAMMAD RAZZAQ</t>
  </si>
  <si>
    <t>03312276305</t>
  </si>
  <si>
    <t>02-131192-039</t>
  </si>
  <si>
    <t>NISHA AMIN</t>
  </si>
  <si>
    <t>MUHAMMAD AMIN</t>
  </si>
  <si>
    <t>03002636394</t>
  </si>
  <si>
    <t>02-131192-040</t>
  </si>
  <si>
    <t>MIRZA MUHAMMAD FAROOQ BAIG</t>
  </si>
  <si>
    <t>MIRZA NADEEM BAIG</t>
  </si>
  <si>
    <t>03150218446</t>
  </si>
  <si>
    <t>02-131192-041</t>
  </si>
  <si>
    <t>MUHAMMAD USMAN</t>
  </si>
  <si>
    <t>MUHAMMAD JAVED IQBAL</t>
  </si>
  <si>
    <t>0336-2515701</t>
  </si>
  <si>
    <t>02-131192-042</t>
  </si>
  <si>
    <t>FIZZAH MUKHTAR MIRZA</t>
  </si>
  <si>
    <t>MUHAMMAD NAWAZ MIRZA</t>
  </si>
  <si>
    <t>03432717704</t>
  </si>
  <si>
    <t>02-131192-043</t>
  </si>
  <si>
    <t>MUHAMMAD AFZAAL</t>
  </si>
  <si>
    <t>0341-2830446</t>
  </si>
  <si>
    <t>02-131192-044</t>
  </si>
  <si>
    <t>MUHAMMAD UMER ADEEM</t>
  </si>
  <si>
    <t>QAISER ADEEM</t>
  </si>
  <si>
    <t>03042745501</t>
  </si>
  <si>
    <t>02-131192-046</t>
  </si>
  <si>
    <t>MUHAMMAD AHMAD BIN ALAM RAO</t>
  </si>
  <si>
    <t>MAHBOOB ALAM RAO</t>
  </si>
  <si>
    <t>03052588431</t>
  </si>
  <si>
    <t>02-131192-047</t>
  </si>
  <si>
    <t>MUHAMMAD SHAZIL BIN ALAM RAO</t>
  </si>
  <si>
    <t>03472468667</t>
  </si>
  <si>
    <t>02-131192-048</t>
  </si>
  <si>
    <t>IQRA AFZAAL</t>
  </si>
  <si>
    <t>AFZAAL MEHMOOD</t>
  </si>
  <si>
    <t>03052975772</t>
  </si>
  <si>
    <t>02-131192-050</t>
  </si>
  <si>
    <t>MUHAMMAD ASIM</t>
  </si>
  <si>
    <t>MUHAMMAD IBRAHIM</t>
  </si>
  <si>
    <t>03002350006</t>
  </si>
  <si>
    <t>02-131192-052</t>
  </si>
  <si>
    <t>SAJJAD AHMAD</t>
  </si>
  <si>
    <t>FARUKH SAIR</t>
  </si>
  <si>
    <t>03162832817</t>
  </si>
  <si>
    <t>02-131192-053</t>
  </si>
  <si>
    <t>RIDA ZAHOOR SIDDIQUI</t>
  </si>
  <si>
    <t>ZAHOOR MOHSIN SIDDIQUI</t>
  </si>
  <si>
    <t>03152082502</t>
  </si>
  <si>
    <t>02-131192-054</t>
  </si>
  <si>
    <t>LAIBA IQBAL</t>
  </si>
  <si>
    <t>03052317873</t>
  </si>
  <si>
    <t>02-131192-056</t>
  </si>
  <si>
    <t>SADIA AMBREEN</t>
  </si>
  <si>
    <t>TAJ MUHAMMAD</t>
  </si>
  <si>
    <t>03022024104</t>
  </si>
  <si>
    <t>02-131192-057</t>
  </si>
  <si>
    <t>SUMAYYA KHALID</t>
  </si>
  <si>
    <t>03353766630</t>
  </si>
  <si>
    <t>02-131192-058</t>
  </si>
  <si>
    <t>ABDUL HANNAN</t>
  </si>
  <si>
    <t>MASOOD AHMED</t>
  </si>
  <si>
    <t>03460348481</t>
  </si>
  <si>
    <t>02-131192-059</t>
  </si>
  <si>
    <t>MUHAMMAD UMER FAROOQUE</t>
  </si>
  <si>
    <t>MUHAMMAD FAROOQUE</t>
  </si>
  <si>
    <t>0334-2108245</t>
  </si>
  <si>
    <t>02-131192-060</t>
  </si>
  <si>
    <t>DANIYAL HASSAN</t>
  </si>
  <si>
    <t>TEHSEEN TABASSUM</t>
  </si>
  <si>
    <t>03462170398</t>
  </si>
  <si>
    <t>02-131192-061</t>
  </si>
  <si>
    <t>MUHAMMAD USMAN KHAN</t>
  </si>
  <si>
    <t>MUHAMMAD AFZAL UL HAQUE KHAN</t>
  </si>
  <si>
    <t>03458360002</t>
  </si>
  <si>
    <t>02-131192-062</t>
  </si>
  <si>
    <t>AWAIS ASAD</t>
  </si>
  <si>
    <t>ASAD ABBAS</t>
  </si>
  <si>
    <t>03110811316</t>
  </si>
  <si>
    <t>02-131192-063</t>
  </si>
  <si>
    <t>FARHAN ALI</t>
  </si>
  <si>
    <t>03362840574</t>
  </si>
  <si>
    <t>02-131192-064</t>
  </si>
  <si>
    <t>ABDUL RAHMAN MOWAHID</t>
  </si>
  <si>
    <t>MUHAMMAD JUNAID</t>
  </si>
  <si>
    <t>03362840575</t>
  </si>
  <si>
    <t>02-131192-066</t>
  </si>
  <si>
    <t>ABDUL NASIR KHAN</t>
  </si>
  <si>
    <t>03362840577</t>
  </si>
  <si>
    <t>02-131192-067</t>
  </si>
  <si>
    <t>SYEDA ZOYA HASAN</t>
  </si>
  <si>
    <t>SYED HASSAN AAFI</t>
  </si>
  <si>
    <t>03362840578</t>
  </si>
  <si>
    <t>02-131192-068</t>
  </si>
  <si>
    <t>SANNIA AMIN</t>
  </si>
  <si>
    <t>MUHAMMAD AMIN ANJUM</t>
  </si>
  <si>
    <t>03362840580</t>
  </si>
  <si>
    <t>02-131192-069</t>
  </si>
  <si>
    <t>USMAN AHMED KHAN</t>
  </si>
  <si>
    <t>RIZWAN AHMED KHAN</t>
  </si>
  <si>
    <t>03362840581</t>
  </si>
  <si>
    <t>02-131192-070</t>
  </si>
  <si>
    <t>HAMZA</t>
  </si>
  <si>
    <t>ARSHAD JAVED</t>
  </si>
  <si>
    <t>03362840582</t>
  </si>
  <si>
    <t>02-131192-071</t>
  </si>
  <si>
    <t>SAMI ULLAH KHAN</t>
  </si>
  <si>
    <t>GUL HAMEED</t>
  </si>
  <si>
    <t>03362840583</t>
  </si>
  <si>
    <t>02-131192-072</t>
  </si>
  <si>
    <t>RAJA HUMZA NAWAZ</t>
  </si>
  <si>
    <t>NAWAZ ALI</t>
  </si>
  <si>
    <t>03362840584</t>
  </si>
  <si>
    <t>02-131192-073</t>
  </si>
  <si>
    <t>MUHAMMAD HARIS SARWAR</t>
  </si>
  <si>
    <t>MUHAMMAD SARWAR</t>
  </si>
  <si>
    <t>03362840585</t>
  </si>
  <si>
    <t>02-131192-075</t>
  </si>
  <si>
    <t>MUHAMMAD SAAD KAMAL</t>
  </si>
  <si>
    <t>03362840588</t>
  </si>
  <si>
    <t>02-131192-076</t>
  </si>
  <si>
    <t>MUHAMMAD ABDULLAH IQBAL</t>
  </si>
  <si>
    <t>03362840589</t>
  </si>
  <si>
    <t>02-131192-077</t>
  </si>
  <si>
    <t>AYESHA RIAZ</t>
  </si>
  <si>
    <t>MUHAMMAD RIAZ SHAHEEN</t>
  </si>
  <si>
    <t>03362840590</t>
  </si>
  <si>
    <t>02-131192-078</t>
  </si>
  <si>
    <t>ABDUL QUDUS</t>
  </si>
  <si>
    <t>03362840591</t>
  </si>
  <si>
    <t>02-131192-079</t>
  </si>
  <si>
    <t>DANIA AHMED</t>
  </si>
  <si>
    <t>SALAHUDDIN AHMED QURAISHI</t>
  </si>
  <si>
    <t>03362840592</t>
  </si>
  <si>
    <t>02-131192-080</t>
  </si>
  <si>
    <t>MOHSIN FAREED</t>
  </si>
  <si>
    <t>03362840593</t>
  </si>
  <si>
    <t>02-131192-081</t>
  </si>
  <si>
    <t>RABYA ESSANI</t>
  </si>
  <si>
    <t>MUHAMMAD FAROOQ</t>
  </si>
  <si>
    <t>03362840594</t>
  </si>
  <si>
    <t>02-131192-082</t>
  </si>
  <si>
    <t>ADIL WAHEED</t>
  </si>
  <si>
    <t>ABDUL WAHEED</t>
  </si>
  <si>
    <t>03362840595</t>
  </si>
  <si>
    <t>02-131192-083</t>
  </si>
  <si>
    <t>MUHAMMAD SOHAIL</t>
  </si>
  <si>
    <t>03362840596</t>
  </si>
  <si>
    <t>02-131192-084</t>
  </si>
  <si>
    <t>MUHAMMAD RAFI UZ ZAMAN</t>
  </si>
  <si>
    <t>MUHAMMAD KAFEEL UZ ZAMAN</t>
  </si>
  <si>
    <t>03362840597</t>
  </si>
  <si>
    <t>02-131192-085</t>
  </si>
  <si>
    <t>ROMAISA ALVI</t>
  </si>
  <si>
    <t>ABDUL JABBAR</t>
  </si>
  <si>
    <t>03362840598</t>
  </si>
  <si>
    <t>02-134192-001</t>
  </si>
  <si>
    <t>HOORIYA RIZWAN</t>
  </si>
  <si>
    <t>RAJA RIZWAN JAVED</t>
  </si>
  <si>
    <t>03222411830</t>
  </si>
  <si>
    <t>02-134192-002</t>
  </si>
  <si>
    <t>HABIB UR REHMAN</t>
  </si>
  <si>
    <t>MUKHTAR AHMED</t>
  </si>
  <si>
    <t>03232586354</t>
  </si>
  <si>
    <t>02-134192-004</t>
  </si>
  <si>
    <t>FARASAT ALI</t>
  </si>
  <si>
    <t>SHOUKAT ALI</t>
  </si>
  <si>
    <t>03332397178</t>
  </si>
  <si>
    <t>02-134192-005</t>
  </si>
  <si>
    <t>MUHAMMAD UMAR KHAN</t>
  </si>
  <si>
    <t>SAHIB JAN</t>
  </si>
  <si>
    <t>03086498968</t>
  </si>
  <si>
    <t>02-134192-006</t>
  </si>
  <si>
    <t>MUHAMMAD AUN</t>
  </si>
  <si>
    <t>HASSAN HAIDER</t>
  </si>
  <si>
    <t>03213781094</t>
  </si>
  <si>
    <t>02-134192-007</t>
  </si>
  <si>
    <t>HASSAAN AHMED KHAN</t>
  </si>
  <si>
    <t>NOMAN AHMED KHAN</t>
  </si>
  <si>
    <t>03112424995</t>
  </si>
  <si>
    <t>02-134192-008</t>
  </si>
  <si>
    <t>YASEEN KHAN</t>
  </si>
  <si>
    <t>AMAN ULLAH KHAN</t>
  </si>
  <si>
    <t>03032067746</t>
  </si>
  <si>
    <t>02-134192-009</t>
  </si>
  <si>
    <t>SHAHEER SULEMAN BHOPAL</t>
  </si>
  <si>
    <t>SULEMAN ABID BHOPAL</t>
  </si>
  <si>
    <t>03008908903</t>
  </si>
  <si>
    <t>02-134192-010</t>
  </si>
  <si>
    <t>FAZEEL ZAFAR</t>
  </si>
  <si>
    <t>ZAFAR VEQAR</t>
  </si>
  <si>
    <t>03164282887</t>
  </si>
  <si>
    <t>02-134192-011</t>
  </si>
  <si>
    <t>MUHAMMAD HUZEFAH MASOOD</t>
  </si>
  <si>
    <t>MUHAMMAD MASOOD AHMED</t>
  </si>
  <si>
    <t>0333-2121640</t>
  </si>
  <si>
    <t>02-134192-012</t>
  </si>
  <si>
    <t>HUZAIFA SHAHID</t>
  </si>
  <si>
    <t>03223631123</t>
  </si>
  <si>
    <t>02-134192-014</t>
  </si>
  <si>
    <t>REHANA</t>
  </si>
  <si>
    <t>RIAZ ALI</t>
  </si>
  <si>
    <t>03361840827</t>
  </si>
  <si>
    <t>02-134192-015</t>
  </si>
  <si>
    <t>ABDULLAH ABDUL WAHID</t>
  </si>
  <si>
    <t>ABDUL WAHID</t>
  </si>
  <si>
    <t>03323530734</t>
  </si>
  <si>
    <t>02-134192-016</t>
  </si>
  <si>
    <t>MUHAMMAD BABAR</t>
  </si>
  <si>
    <t>03336655441</t>
  </si>
  <si>
    <t>02-134192-017</t>
  </si>
  <si>
    <t>MUDDASSIR ALI KHAN</t>
  </si>
  <si>
    <t>GHUFRAN ALI KHAN</t>
  </si>
  <si>
    <t>03406098736</t>
  </si>
  <si>
    <t>02-134192-018</t>
  </si>
  <si>
    <t>USAMA SAEED</t>
  </si>
  <si>
    <t>SAEED KHALID</t>
  </si>
  <si>
    <t>03333188002</t>
  </si>
  <si>
    <t>02-134192-019</t>
  </si>
  <si>
    <t>MISBAH BATOOL</t>
  </si>
  <si>
    <t>IRFAN HAIDER</t>
  </si>
  <si>
    <t>03343317720</t>
  </si>
  <si>
    <t>02-134192-020</t>
  </si>
  <si>
    <t>RAKIN HABRI</t>
  </si>
  <si>
    <t>MOTAHIR AMRI</t>
  </si>
  <si>
    <t>03334039054</t>
  </si>
  <si>
    <t>02-134192-022</t>
  </si>
  <si>
    <t>ANAS SHERAZ</t>
  </si>
  <si>
    <t>SHERAZ AHMED</t>
  </si>
  <si>
    <t>0321-8238949</t>
  </si>
  <si>
    <t>02-134192-023</t>
  </si>
  <si>
    <t>MUHAMMAD MURTAZA</t>
  </si>
  <si>
    <t>SYED SHAH RAZA TAQVI</t>
  </si>
  <si>
    <t>03002350581</t>
  </si>
  <si>
    <t>02-134192-024</t>
  </si>
  <si>
    <t>KHAIMCHANDANI DARSHAN MOOLCHAND</t>
  </si>
  <si>
    <t>MOOLCHAND KHAIMCHANDANI</t>
  </si>
  <si>
    <t>03322328960</t>
  </si>
  <si>
    <t>02-134192-025</t>
  </si>
  <si>
    <t>ABDULLAH SHAIKH</t>
  </si>
  <si>
    <t>MAZHAR UDDIN SHAIKH</t>
  </si>
  <si>
    <t>03313825885</t>
  </si>
  <si>
    <t>02-134192-026</t>
  </si>
  <si>
    <t>SAAD AHMED</t>
  </si>
  <si>
    <t>ZAHEER AHMED QAIM KHANI</t>
  </si>
  <si>
    <t>03332201302</t>
  </si>
  <si>
    <t>02-134192-027</t>
  </si>
  <si>
    <t>HAMZA AHMED</t>
  </si>
  <si>
    <t>MUNIR BAIG</t>
  </si>
  <si>
    <t>0300-2508503</t>
  </si>
  <si>
    <t>02-134192-029</t>
  </si>
  <si>
    <t>MUHAMMAD SHAHMIR</t>
  </si>
  <si>
    <t>ABID GHANI</t>
  </si>
  <si>
    <t>03341236866</t>
  </si>
  <si>
    <t>02-134192-030</t>
  </si>
  <si>
    <t>ASAD SAEED</t>
  </si>
  <si>
    <t>SAEED AHMED</t>
  </si>
  <si>
    <t>03327855190</t>
  </si>
  <si>
    <t>02-134192-031</t>
  </si>
  <si>
    <t>SYED JARI ABBAS</t>
  </si>
  <si>
    <t>SYED MUHAMMAD RAZA</t>
  </si>
  <si>
    <t>03043931008</t>
  </si>
  <si>
    <t>02-134192-032</t>
  </si>
  <si>
    <t>MIR MUSAHIB HUSSAIN</t>
  </si>
  <si>
    <t>ARSHAD AHMED</t>
  </si>
  <si>
    <t>03472628020</t>
  </si>
  <si>
    <t>02-134192-035</t>
  </si>
  <si>
    <t>ABRAR SALEEM</t>
  </si>
  <si>
    <t>DR SALEEMULLAH</t>
  </si>
  <si>
    <t>0321-9259488</t>
  </si>
  <si>
    <t>02-134192-037</t>
  </si>
  <si>
    <t>HASSAN ZAID FUDDA</t>
  </si>
  <si>
    <t>RAIS FUDDA</t>
  </si>
  <si>
    <t>0302-2047739</t>
  </si>
  <si>
    <t>02-134192-038</t>
  </si>
  <si>
    <t>MUHAMMAD SABIH AUSAF</t>
  </si>
  <si>
    <t>MUHAMMAD AUSAF GOHAR SIDDIQUE</t>
  </si>
  <si>
    <t>03002541587</t>
  </si>
  <si>
    <t>02-134192-039</t>
  </si>
  <si>
    <t>MALIK FARAZ MOHAMMAD KHAN</t>
  </si>
  <si>
    <t>MALIK PERVAIZ MOHAMMAD KHAN</t>
  </si>
  <si>
    <t>03232407144</t>
  </si>
  <si>
    <t>02-134192-041</t>
  </si>
  <si>
    <t>MOAZZAM SHAH KHAN</t>
  </si>
  <si>
    <t>AZAM SHAH KHAN</t>
  </si>
  <si>
    <t>03323374897</t>
  </si>
  <si>
    <t>02-134192-042</t>
  </si>
  <si>
    <t>MUHAMMAD HUZAIFA</t>
  </si>
  <si>
    <t>NAEEM AHMED</t>
  </si>
  <si>
    <t>03036409250</t>
  </si>
  <si>
    <t>02-134192-043</t>
  </si>
  <si>
    <t>LAVISHA CHHATWANI</t>
  </si>
  <si>
    <t>JANAK</t>
  </si>
  <si>
    <t>03312630837</t>
  </si>
  <si>
    <t>02-134192-044</t>
  </si>
  <si>
    <t>MUHAMMAD HAYYAN ALI</t>
  </si>
  <si>
    <t>03363017833</t>
  </si>
  <si>
    <t>02-134192-045</t>
  </si>
  <si>
    <t>MUHAMMAD OSAMA</t>
  </si>
  <si>
    <t>ABDUL RAHIM</t>
  </si>
  <si>
    <t>03002970398</t>
  </si>
  <si>
    <t>02-134192-046</t>
  </si>
  <si>
    <t>YUSRA KHAN BALOCH</t>
  </si>
  <si>
    <t>MUHAMMAD SOHAIL KHAN BALOCH</t>
  </si>
  <si>
    <t>03203151665</t>
  </si>
  <si>
    <t>02-134192-047</t>
  </si>
  <si>
    <t>TAYYAB MOHSIN</t>
  </si>
  <si>
    <t>MUHAMMAD MOHSIN AZIZ</t>
  </si>
  <si>
    <t>03458949447</t>
  </si>
  <si>
    <t>02-134192-048</t>
  </si>
  <si>
    <t>HAROON KHALID JANJUA</t>
  </si>
  <si>
    <t>KHALID IQBAL JANJUA</t>
  </si>
  <si>
    <t>03102414261</t>
  </si>
  <si>
    <t>02-134192-049</t>
  </si>
  <si>
    <t>SAMIULLAH</t>
  </si>
  <si>
    <t>NOOR AHMED</t>
  </si>
  <si>
    <t>03472750014</t>
  </si>
  <si>
    <t>02-134192-050</t>
  </si>
  <si>
    <t>BILAL AHMED</t>
  </si>
  <si>
    <t>ASHFAQ AHMED</t>
  </si>
  <si>
    <t>03002065945</t>
  </si>
  <si>
    <t>02-134192-051</t>
  </si>
  <si>
    <t>MUHAMMAD IMRAN RASHEED</t>
  </si>
  <si>
    <t>03330384366</t>
  </si>
  <si>
    <t>02-134192-052</t>
  </si>
  <si>
    <t>MUHAMMAD NOUMAN KHAN</t>
  </si>
  <si>
    <t>HAMEED AHMED KHAN</t>
  </si>
  <si>
    <t>03323537811</t>
  </si>
  <si>
    <t>02-134192-053</t>
  </si>
  <si>
    <t>MUHAMMAD UMAR SIDDIQ</t>
  </si>
  <si>
    <t>ABU BAKAR SIDDIQUE</t>
  </si>
  <si>
    <t>03471148168</t>
  </si>
  <si>
    <t>02-134192-054</t>
  </si>
  <si>
    <t>MUHAMMAD MUKARRUM</t>
  </si>
  <si>
    <t>TAHSEEN AHMED</t>
  </si>
  <si>
    <t>03451978600</t>
  </si>
  <si>
    <t>02-134192-055</t>
  </si>
  <si>
    <t>ADIL KHURSHEED</t>
  </si>
  <si>
    <t>MUHAMMAD KHURSHEED KHAN</t>
  </si>
  <si>
    <t>03314400190</t>
  </si>
  <si>
    <t>02-134192-056</t>
  </si>
  <si>
    <t>HAMZA NASIR KHAN</t>
  </si>
  <si>
    <t>NASIR JAMAL KHAN</t>
  </si>
  <si>
    <t>03036684396</t>
  </si>
  <si>
    <t>02-134192-057</t>
  </si>
  <si>
    <t>SHAH HAMZA</t>
  </si>
  <si>
    <t>SYED MUNAWAR IMRAN AHMED</t>
  </si>
  <si>
    <t>03042753369</t>
  </si>
  <si>
    <t>02-134192-058</t>
  </si>
  <si>
    <t>ZOHA ZEHRA</t>
  </si>
  <si>
    <t>AGHA SOHAIL RAZA</t>
  </si>
  <si>
    <t>03353191995</t>
  </si>
  <si>
    <t>02-134192-059</t>
  </si>
  <si>
    <t>SHAFAI TAHIR</t>
  </si>
  <si>
    <t>TAHIR RASHEED</t>
  </si>
  <si>
    <t>03440033332</t>
  </si>
  <si>
    <t>02-134192-060</t>
  </si>
  <si>
    <t>MUSSAB REHMAN</t>
  </si>
  <si>
    <t>MUTI UR REHMAN</t>
  </si>
  <si>
    <t>03112312434</t>
  </si>
  <si>
    <t>02-134192-061</t>
  </si>
  <si>
    <t>HUZAIFA JAVED</t>
  </si>
  <si>
    <t>JAVED IQBAL</t>
  </si>
  <si>
    <t>03112616031</t>
  </si>
  <si>
    <t>02-134192-062</t>
  </si>
  <si>
    <t>03408643988</t>
  </si>
  <si>
    <t>02-134192-063</t>
  </si>
  <si>
    <t>JAHANZEBKHAN</t>
  </si>
  <si>
    <t>SAMAD RAUF</t>
  </si>
  <si>
    <t>03122683505</t>
  </si>
  <si>
    <t>02-134192-064</t>
  </si>
  <si>
    <t>MOAAZ RAFIQUE</t>
  </si>
  <si>
    <t>03032798228</t>
  </si>
  <si>
    <t>02-134192-065</t>
  </si>
  <si>
    <t>SAAD BIN SAEED</t>
  </si>
  <si>
    <t>03158173978</t>
  </si>
  <si>
    <t>02-134192-066</t>
  </si>
  <si>
    <t>MAZIN JASIM</t>
  </si>
  <si>
    <t>MOHAMMAD JASIM</t>
  </si>
  <si>
    <t>03039139313</t>
  </si>
  <si>
    <t>02-134192-067</t>
  </si>
  <si>
    <t>MUHAMMAD HASSAAN AWAN</t>
  </si>
  <si>
    <t>MALIK MUHAMMAD KHAN</t>
  </si>
  <si>
    <t>03232502247</t>
  </si>
  <si>
    <t>02-134192-068</t>
  </si>
  <si>
    <t>MUHAMMAD ZUBAIR MANSURI</t>
  </si>
  <si>
    <t>IMRAN MANSURI</t>
  </si>
  <si>
    <t>03313860905</t>
  </si>
  <si>
    <t>02-134192-069</t>
  </si>
  <si>
    <t>HIBA AKHTER</t>
  </si>
  <si>
    <t>MUHAMMAD AKHTER HUSSAIN</t>
  </si>
  <si>
    <t>03125835023</t>
  </si>
  <si>
    <t>02-134192-070</t>
  </si>
  <si>
    <t>USAMA AHMED</t>
  </si>
  <si>
    <t>SULTAN AHMED ARAIN</t>
  </si>
  <si>
    <t>0310-2021321</t>
  </si>
  <si>
    <t>02-134192-071</t>
  </si>
  <si>
    <t>UMER SALMAN</t>
  </si>
  <si>
    <t>MUHAMMAD SALMAN</t>
  </si>
  <si>
    <t>03132656524</t>
  </si>
  <si>
    <t>02-134192-072</t>
  </si>
  <si>
    <t>SYED MUHAMMAD KHIZAR HUSSAIN</t>
  </si>
  <si>
    <t>SYED AKMAL HUSSAIN</t>
  </si>
  <si>
    <t>03102729583</t>
  </si>
  <si>
    <t>02-134192-073</t>
  </si>
  <si>
    <t>AMMAR ANIS</t>
  </si>
  <si>
    <t>MOHAMMAD ANIS</t>
  </si>
  <si>
    <t>03353465691</t>
  </si>
  <si>
    <t>02-134192-074</t>
  </si>
  <si>
    <t>HASNAIN IMTIAZ ABBASI</t>
  </si>
  <si>
    <t>MUHAMMAD IMTIAZ KHAN ABBASI</t>
  </si>
  <si>
    <t>0307-2885045</t>
  </si>
  <si>
    <t>02-134192-075</t>
  </si>
  <si>
    <t>NAJAM WASEEM</t>
  </si>
  <si>
    <t>MUHAMMAD WASEEM</t>
  </si>
  <si>
    <t>0347-2435865</t>
  </si>
  <si>
    <t>02-134192-076</t>
  </si>
  <si>
    <t>MUHAMMAD HASSAN ZAHEER</t>
  </si>
  <si>
    <t>MUHAMMAD ZAHEER UDDIN</t>
  </si>
  <si>
    <t>03235322258</t>
  </si>
  <si>
    <t>02-134192-077</t>
  </si>
  <si>
    <t>SHEIKH HASAN ELAHI</t>
  </si>
  <si>
    <t>MANSOOR ELAHI</t>
  </si>
  <si>
    <t>0336-2339026</t>
  </si>
  <si>
    <t>02-134192-079</t>
  </si>
  <si>
    <t>MUHAMMAD IZHAN KHAN</t>
  </si>
  <si>
    <t>MUHAMMAD YOUSUF KHAN</t>
  </si>
  <si>
    <t>03077977065</t>
  </si>
  <si>
    <t>02-134192-080</t>
  </si>
  <si>
    <t>SYED TAUQEER IQBAL FATMI</t>
  </si>
  <si>
    <t>SYED TANWEER IQBAL FATMI</t>
  </si>
  <si>
    <t>03332325456</t>
  </si>
  <si>
    <t>02-134192-081</t>
  </si>
  <si>
    <t>MUHAMMAD NADEEM KHAN</t>
  </si>
  <si>
    <t>0333-2222642</t>
  </si>
  <si>
    <t>02-134192-083</t>
  </si>
  <si>
    <t>MUHAMMAD AHMED</t>
  </si>
  <si>
    <t>SOHAIL AHMED</t>
  </si>
  <si>
    <t>03130405121</t>
  </si>
  <si>
    <t>02-134192-084</t>
  </si>
  <si>
    <t>AFEEFA</t>
  </si>
  <si>
    <t>0332-2288285</t>
  </si>
  <si>
    <t>02-134192-085</t>
  </si>
  <si>
    <t>MUHAMMAD IBRAHIM TARIQ</t>
  </si>
  <si>
    <t>SALMAN TARIQ</t>
  </si>
  <si>
    <t>03462773570</t>
  </si>
  <si>
    <t>02-134192-086</t>
  </si>
  <si>
    <t>MUHAMMAD MASAB</t>
  </si>
  <si>
    <t>MANSOOR ALAM</t>
  </si>
  <si>
    <t>03152343935</t>
  </si>
  <si>
    <t>02-134192-087</t>
  </si>
  <si>
    <t>RAO HUZAIFA BIN SOHAIL</t>
  </si>
  <si>
    <t>RAO SOHAIL AHMED</t>
  </si>
  <si>
    <t>03482100469</t>
  </si>
  <si>
    <t>02-134192-088</t>
  </si>
  <si>
    <t>HALLAR ALI</t>
  </si>
  <si>
    <t>MUHAMMAD SADIQ</t>
  </si>
  <si>
    <t>03202296110</t>
  </si>
  <si>
    <t>02-134192-089</t>
  </si>
  <si>
    <t>SHAHOOD SAJID</t>
  </si>
  <si>
    <t>MUHAMMAD SAJID</t>
  </si>
  <si>
    <t>03152979526</t>
  </si>
  <si>
    <t>02-134192-090</t>
  </si>
  <si>
    <t>AFNAN AHMED KHAN</t>
  </si>
  <si>
    <t>SHAHID AHMED KHAN</t>
  </si>
  <si>
    <t>0336-1818634</t>
  </si>
  <si>
    <t>02-134192-092</t>
  </si>
  <si>
    <t>MUHAMMAD HAMZA JAWAID</t>
  </si>
  <si>
    <t>JAWAID KHURSHEED</t>
  </si>
  <si>
    <t>03313905390</t>
  </si>
  <si>
    <t>02-134192-093</t>
  </si>
  <si>
    <t>MUHAMMAD AFNAN</t>
  </si>
  <si>
    <t>ASIF ALI</t>
  </si>
  <si>
    <t>03355054321</t>
  </si>
  <si>
    <t>02-134192-094</t>
  </si>
  <si>
    <t>TALHA AMIN</t>
  </si>
  <si>
    <t>KASHIF AMIN</t>
  </si>
  <si>
    <t>03112198979</t>
  </si>
  <si>
    <t>02-134192-095</t>
  </si>
  <si>
    <t>OSAMA RASHID</t>
  </si>
  <si>
    <t>RASHID SIDDIQUI</t>
  </si>
  <si>
    <t>0300-9282461</t>
  </si>
  <si>
    <t>02-134192-096</t>
  </si>
  <si>
    <t>MOHAMMAD NOUMAN ASGHAR</t>
  </si>
  <si>
    <t>MOHAMMAD ASGHAR</t>
  </si>
  <si>
    <t>03222818718</t>
  </si>
  <si>
    <t>02-134192-097</t>
  </si>
  <si>
    <t>MUHAMMAD FARAZ</t>
  </si>
  <si>
    <t>ABDUL QADIR</t>
  </si>
  <si>
    <t>03222818719</t>
  </si>
  <si>
    <t>02-134192-098</t>
  </si>
  <si>
    <t>MUHAMMAD WALEED SHAIKH</t>
  </si>
  <si>
    <t>SHAKEEL AHMED</t>
  </si>
  <si>
    <t>03222818720</t>
  </si>
  <si>
    <t>02-134192-099</t>
  </si>
  <si>
    <t>MANZAR AHSAN</t>
  </si>
  <si>
    <t>MUHAMMAD AHSAN KHAN</t>
  </si>
  <si>
    <t>03222818721</t>
  </si>
  <si>
    <t>02-134192-102</t>
  </si>
  <si>
    <t>OSAMA ASAD KHAN</t>
  </si>
  <si>
    <t>ASADULLAH ULLAH INAYAT KHAN</t>
  </si>
  <si>
    <t>03222818726</t>
  </si>
  <si>
    <t>02-134192-105</t>
  </si>
  <si>
    <t>IRFAN RASHEED</t>
  </si>
  <si>
    <t>03222818729</t>
  </si>
  <si>
    <t>02-134192-106</t>
  </si>
  <si>
    <t>HASAAN AHMED ZAIDI</t>
  </si>
  <si>
    <t>SYED HASSAN AHMED ZAIDI</t>
  </si>
  <si>
    <t>03222818730</t>
  </si>
  <si>
    <t>02-134192-107</t>
  </si>
  <si>
    <t>MARIAM NADEEM</t>
  </si>
  <si>
    <t>NADEEM ANWAR</t>
  </si>
  <si>
    <t>03222818731</t>
  </si>
  <si>
    <t>02-134192-108</t>
  </si>
  <si>
    <t>MUHAMMAD AMIN UL HAQ</t>
  </si>
  <si>
    <t>MUHAMMAD FAHIM UL HAQ</t>
  </si>
  <si>
    <t>03222818732</t>
  </si>
  <si>
    <r>
      <t>BS(IT) - Fall 2019 - Spring 2023</t>
    </r>
    <r>
      <rPr>
        <sz val="19"/>
        <color indexed="10"/>
        <rFont val="Arial Black"/>
        <family val="2"/>
      </rPr>
      <t xml:space="preserve"> </t>
    </r>
    <r>
      <rPr>
        <b/>
        <sz val="11"/>
        <color indexed="10"/>
        <rFont val="Arial Black"/>
        <family val="2"/>
      </rPr>
      <t>(6 years 72 Months)</t>
    </r>
  </si>
  <si>
    <t>02-235192-001</t>
  </si>
  <si>
    <t>HAFIZ MUHAMMAD USAMA BIN TARIQ</t>
  </si>
  <si>
    <t>MUHAMMAD TARIQ SAGHEER</t>
  </si>
  <si>
    <t>03467289893</t>
  </si>
  <si>
    <t>02-235192-002</t>
  </si>
  <si>
    <t>MUHAMMAD SULEMAN</t>
  </si>
  <si>
    <t>MUHAMMAD SABIR</t>
  </si>
  <si>
    <t>03363754273</t>
  </si>
  <si>
    <t>02-235192-003</t>
  </si>
  <si>
    <t>HUMA ZAHEER</t>
  </si>
  <si>
    <t>ZAHEER ABBAS SHAKIR</t>
  </si>
  <si>
    <t>03335431131</t>
  </si>
  <si>
    <t>02-235192-004</t>
  </si>
  <si>
    <t>ABDUL HAE</t>
  </si>
  <si>
    <t>03122212226</t>
  </si>
  <si>
    <t>02-235192-005</t>
  </si>
  <si>
    <t>MAHAM ZAINAB</t>
  </si>
  <si>
    <t>ZAHEER ALAM</t>
  </si>
  <si>
    <t>03366728996</t>
  </si>
  <si>
    <t>02-235192-006</t>
  </si>
  <si>
    <t>MUHAMMAD HASSAN SAFDAR</t>
  </si>
  <si>
    <t>MUHAMMAD SAFDAR</t>
  </si>
  <si>
    <t>0345-2369002</t>
  </si>
  <si>
    <t>02-235192-007</t>
  </si>
  <si>
    <t>MAHAM SHABBIR</t>
  </si>
  <si>
    <t>SHABBIR AHMED</t>
  </si>
  <si>
    <t>0336-2321843</t>
  </si>
  <si>
    <t>02-235192-008</t>
  </si>
  <si>
    <t>HASSAN ZIA</t>
  </si>
  <si>
    <t>ZIAUL HAQ</t>
  </si>
  <si>
    <t>03452214023</t>
  </si>
  <si>
    <t>02-235192-009</t>
  </si>
  <si>
    <t>HASHAM AHMED</t>
  </si>
  <si>
    <t>SHAKIL AHMED</t>
  </si>
  <si>
    <t>03333089517</t>
  </si>
  <si>
    <t>02-235192-010</t>
  </si>
  <si>
    <t>MUHAMMAD ZAIN MASOOD</t>
  </si>
  <si>
    <t>03432301801</t>
  </si>
  <si>
    <t>02-235192-011</t>
  </si>
  <si>
    <t>HAMID KHAN</t>
  </si>
  <si>
    <t>RAFAQAT ALI</t>
  </si>
  <si>
    <t>03408383292</t>
  </si>
  <si>
    <t>02-235192-012</t>
  </si>
  <si>
    <t>KHALID ALI</t>
  </si>
  <si>
    <t>03317537497</t>
  </si>
  <si>
    <t>02-235192-013</t>
  </si>
  <si>
    <t>QAZI OMAIMA KHALIQ</t>
  </si>
  <si>
    <t>QAZI FAZAL E KHALIQ</t>
  </si>
  <si>
    <t>03003542916</t>
  </si>
  <si>
    <t>02-235192-014</t>
  </si>
  <si>
    <t>ZOHA SABIH</t>
  </si>
  <si>
    <t>SABIH UL HAQ SIDDIQUI</t>
  </si>
  <si>
    <t>03082611198</t>
  </si>
  <si>
    <t>02-235192-015</t>
  </si>
  <si>
    <t>USVA SULEMAN</t>
  </si>
  <si>
    <t>+923082870094</t>
  </si>
  <si>
    <t>02-235192-016</t>
  </si>
  <si>
    <t>MUHAMAD MEHBOOB HUSSAIN</t>
  </si>
  <si>
    <t>03312505536</t>
  </si>
  <si>
    <t>02-235192-018</t>
  </si>
  <si>
    <t>AHMED ZAEEM</t>
  </si>
  <si>
    <t>MUHAMMAD SALEEM</t>
  </si>
  <si>
    <t>03341667763</t>
  </si>
  <si>
    <t>02-235192-020</t>
  </si>
  <si>
    <t>MUHAMMAD SAAD</t>
  </si>
  <si>
    <t>MUHAMMAD QURBAN</t>
  </si>
  <si>
    <t>03368264666</t>
  </si>
  <si>
    <t>02-235192-021</t>
  </si>
  <si>
    <t>NOOR UL AIN</t>
  </si>
  <si>
    <t>ASHFAQ HUSSAIN</t>
  </si>
  <si>
    <t>03455333384</t>
  </si>
  <si>
    <t>02-235192-022</t>
  </si>
  <si>
    <t>AMNA REHMAN</t>
  </si>
  <si>
    <t>JALEES UR REHMAN</t>
  </si>
  <si>
    <t>03470532991</t>
  </si>
  <si>
    <t>02-235192-023</t>
  </si>
  <si>
    <t>MUHAMMAD JAWAD MALIK</t>
  </si>
  <si>
    <t>BANARAS KHAN</t>
  </si>
  <si>
    <t>03335468891</t>
  </si>
  <si>
    <t>02-235192-024</t>
  </si>
  <si>
    <t>MUHAMMAD MUSAB KHAN</t>
  </si>
  <si>
    <t>AMIR SHAKOOR</t>
  </si>
  <si>
    <t>0344-3980551</t>
  </si>
  <si>
    <t>02-235192-025</t>
  </si>
  <si>
    <t>KALEEM AHMED</t>
  </si>
  <si>
    <t>NADEEM AHMED WASI</t>
  </si>
  <si>
    <t>03342934784</t>
  </si>
  <si>
    <t>02-235192-026</t>
  </si>
  <si>
    <t>MUHAMMAD YASIR AKBAR</t>
  </si>
  <si>
    <t>MUHAMMAD AKBAR</t>
  </si>
  <si>
    <t>03342087986</t>
  </si>
  <si>
    <t>02-235192-029</t>
  </si>
  <si>
    <t>HASSAN AMIN</t>
  </si>
  <si>
    <t>NOOR UL AMIN</t>
  </si>
  <si>
    <t>03158568780</t>
  </si>
  <si>
    <t>02-235192-030</t>
  </si>
  <si>
    <t>SUMAIRA</t>
  </si>
  <si>
    <t>ZAFAR AHMED</t>
  </si>
  <si>
    <t>03343169891</t>
  </si>
  <si>
    <t>02-235192-031</t>
  </si>
  <si>
    <t>MUHAMMAD QASIM NAZIR</t>
  </si>
  <si>
    <t>0340-7836922</t>
  </si>
  <si>
    <t>02-235192-032</t>
  </si>
  <si>
    <t>MUHAMMAD ITTEQA SIDDIQUI</t>
  </si>
  <si>
    <t>MUHAMMAD KHALIQUE SIDDIQUI</t>
  </si>
  <si>
    <t>03003471961</t>
  </si>
  <si>
    <t>02-235192-034</t>
  </si>
  <si>
    <t>SYED MOHAMMAD ALI RIZVI</t>
  </si>
  <si>
    <t>03462689809</t>
  </si>
  <si>
    <t>02-235192-035</t>
  </si>
  <si>
    <t>INSHAL MEHMOOD KHAN</t>
  </si>
  <si>
    <t>WASEEM MEHMOOD</t>
  </si>
  <si>
    <t>03022375012</t>
  </si>
  <si>
    <t>02-235192-036</t>
  </si>
  <si>
    <t>MUNEZAH WAQAR</t>
  </si>
  <si>
    <t>WAQARUDDIN</t>
  </si>
  <si>
    <t>03443433840</t>
  </si>
  <si>
    <t>02-235192-037</t>
  </si>
  <si>
    <t>MUHAMMAD TAYYAB</t>
  </si>
  <si>
    <t>AMEER AHMED</t>
  </si>
  <si>
    <t>03132229656</t>
  </si>
  <si>
    <t>02-235192-038</t>
  </si>
  <si>
    <t>OSMAN MOHAMMAD FAROOQUI</t>
  </si>
  <si>
    <t>MOHAMMAD ABDUL MUNIM FAROOQUI</t>
  </si>
  <si>
    <t>03341283825</t>
  </si>
  <si>
    <t>02-235192-039</t>
  </si>
  <si>
    <t>MUQEET SHIRAZ</t>
  </si>
  <si>
    <t>SHIRAZ ANJUM</t>
  </si>
  <si>
    <t>03072683070</t>
  </si>
  <si>
    <t>02-235192-040</t>
  </si>
  <si>
    <t>LAIBA HASHMI</t>
  </si>
  <si>
    <t>SHAHID HASHMI</t>
  </si>
  <si>
    <t>03312233140</t>
  </si>
  <si>
    <t>02-235192-041</t>
  </si>
  <si>
    <t>QAZI FASEEH</t>
  </si>
  <si>
    <t>QAZI TAUSEEF</t>
  </si>
  <si>
    <t>03312233141</t>
  </si>
  <si>
    <t>02-235192-042</t>
  </si>
  <si>
    <t>AWAIS IFTIKHAR</t>
  </si>
  <si>
    <t>03312233142</t>
  </si>
  <si>
    <t>02-235192-043</t>
  </si>
  <si>
    <t>ALI AHMED</t>
  </si>
  <si>
    <t>03312233143</t>
  </si>
  <si>
    <t>02-235192-044</t>
  </si>
  <si>
    <t>MUHAMMAD ARSALAN</t>
  </si>
  <si>
    <t>MUHAMMAD ASLAM NAEEM</t>
  </si>
  <si>
    <t>03312233144</t>
  </si>
  <si>
    <t>02-235192-046</t>
  </si>
  <si>
    <t>MUHAMMAD SHAFAY</t>
  </si>
  <si>
    <t>MUHAMMAD ASIF</t>
  </si>
  <si>
    <t>03312233146</t>
  </si>
  <si>
    <t>02-235192-047</t>
  </si>
  <si>
    <t>MUHAMMAD RAFAY ALI BAIG</t>
  </si>
  <si>
    <t>MIRZA RAHEEM ALI BAIG</t>
  </si>
  <si>
    <t>03312233147</t>
  </si>
  <si>
    <t>DSF# 0132331 issued</t>
  </si>
  <si>
    <t>02-235192-048</t>
  </si>
  <si>
    <t>IRFAN HUSSAIN</t>
  </si>
  <si>
    <t>FAQEER MUHAMMAD</t>
  </si>
  <si>
    <t>03312233148</t>
  </si>
  <si>
    <t>02-235192-049</t>
  </si>
  <si>
    <t>MAIMOONA FAROOQ</t>
  </si>
  <si>
    <t>ZAHID FAROOQ</t>
  </si>
  <si>
    <t>03312233149</t>
  </si>
  <si>
    <t>02-235192-050</t>
  </si>
  <si>
    <t>RIDA FATIMA</t>
  </si>
  <si>
    <t>MUHAMMAD AMJAD KHURSHEED</t>
  </si>
  <si>
    <t>03312233150</t>
  </si>
  <si>
    <t>02-235192-051</t>
  </si>
  <si>
    <t>MUDASSIR NASIR</t>
  </si>
  <si>
    <t>NASIR PERVAIZ</t>
  </si>
  <si>
    <t>03312233151</t>
  </si>
  <si>
    <t>02-235192-052</t>
  </si>
  <si>
    <t>MUTAYYABA SALEEM</t>
  </si>
  <si>
    <t>03312233152</t>
  </si>
  <si>
    <t>02-235192-053</t>
  </si>
  <si>
    <t>JAWAD ALI</t>
  </si>
  <si>
    <t>BASHIR AHMED</t>
  </si>
  <si>
    <t>03312233153</t>
  </si>
  <si>
    <t>.</t>
  </si>
  <si>
    <t>02-134201-001</t>
  </si>
  <si>
    <t>SYED MUHAMMAD SHEERAZ NADEEM</t>
  </si>
  <si>
    <t>SYED NADEEM IQBAL RIZVI</t>
  </si>
  <si>
    <t>0347-2803920</t>
  </si>
  <si>
    <t>02-134201-002</t>
  </si>
  <si>
    <t>MUHAMMAD AFFAN</t>
  </si>
  <si>
    <t>MUHAMMAD IRFAN</t>
  </si>
  <si>
    <t>0335-2317697</t>
  </si>
  <si>
    <t>02-134201-003</t>
  </si>
  <si>
    <t>AMNA SHAHID</t>
  </si>
  <si>
    <t>SHAHID MAHMOOD</t>
  </si>
  <si>
    <t>0315-2593265</t>
  </si>
  <si>
    <t>02-134201-006</t>
  </si>
  <si>
    <t>ZEESHAN AHMED MALIK</t>
  </si>
  <si>
    <t>AHMAD KHAN MALIK</t>
  </si>
  <si>
    <t>0305-2019247</t>
  </si>
  <si>
    <t>02-134201-007</t>
  </si>
  <si>
    <t>KHALID AHMED BAYAR</t>
  </si>
  <si>
    <t>ABDUL QADIR BAYAR</t>
  </si>
  <si>
    <t>0333-0250687</t>
  </si>
  <si>
    <t>02-134201-008</t>
  </si>
  <si>
    <t>MUHAMMAD FAIZ RAZA KHAN</t>
  </si>
  <si>
    <t>MUHAMMAD SHAHNAWAZ KHAN</t>
  </si>
  <si>
    <t>0332-0739384</t>
  </si>
  <si>
    <t>02-134201-009</t>
  </si>
  <si>
    <t>IMAAN SHAHID</t>
  </si>
  <si>
    <t>SYED SHAHID MAHMOOD</t>
  </si>
  <si>
    <t>0334-1899521</t>
  </si>
  <si>
    <t>02-134201-010</t>
  </si>
  <si>
    <t>SYED MUHAMMAD TALHA IQTEDAR</t>
  </si>
  <si>
    <t>SYED IQTEDAR ALLAH HUSSAIN CHISHTI</t>
  </si>
  <si>
    <t>0323-2700053</t>
  </si>
  <si>
    <t>02-134201-011</t>
  </si>
  <si>
    <t>HARIS BIN MUZAFFAR</t>
  </si>
  <si>
    <t>MUZAFFAR HUSSAIN</t>
  </si>
  <si>
    <t>0335-7590929</t>
  </si>
  <si>
    <t>02-134201-012</t>
  </si>
  <si>
    <t>MUHAMMAD SAIFULLAH KHAN</t>
  </si>
  <si>
    <t>0332-2027379</t>
  </si>
  <si>
    <t>02-134201-013</t>
  </si>
  <si>
    <t>REHMAT ALI SHAH BUKHARI</t>
  </si>
  <si>
    <t>HASHMAT ALI SHAH BUKHARI</t>
  </si>
  <si>
    <t>0336-2489622</t>
  </si>
  <si>
    <t>02-134201-014</t>
  </si>
  <si>
    <t>AMNA SULEMAN</t>
  </si>
  <si>
    <t>MUHAMMAD SULEMAN AZIZ</t>
  </si>
  <si>
    <t>0334-3032545</t>
  </si>
  <si>
    <t>02-134201-015</t>
  </si>
  <si>
    <t>AQSA ZULFIQAR</t>
  </si>
  <si>
    <t>MUHAMMAD ZULFIQAR ALI</t>
  </si>
  <si>
    <t>0315-8164314</t>
  </si>
  <si>
    <t>02-134201-016</t>
  </si>
  <si>
    <t>MUHAMMAD DAWOOD</t>
  </si>
  <si>
    <t>0345-2779777</t>
  </si>
  <si>
    <t>02-134201-017</t>
  </si>
  <si>
    <t>MUHAMMAD FAISAL ZAMIR</t>
  </si>
  <si>
    <t>LAT MUHAMMAD ZAMIR</t>
  </si>
  <si>
    <t>0315-8961739</t>
  </si>
  <si>
    <t>02-134201-019</t>
  </si>
  <si>
    <t>MUHAMMAD AJMAL MINHAS</t>
  </si>
  <si>
    <t>ZAHID MEHMOOD MINHAS</t>
  </si>
  <si>
    <t>0334-3297282</t>
  </si>
  <si>
    <t>02-134201-020</t>
  </si>
  <si>
    <t>HARIS MUSA</t>
  </si>
  <si>
    <t>MUHAMMAD MUSA</t>
  </si>
  <si>
    <t>0335-8190550</t>
  </si>
  <si>
    <t>02-134201-021</t>
  </si>
  <si>
    <t>SYED ABDUL SAMAD</t>
  </si>
  <si>
    <t>SYED MUHAMMAD NASRULLAH</t>
  </si>
  <si>
    <t>0345-2533625</t>
  </si>
  <si>
    <t>02-134201-022</t>
  </si>
  <si>
    <t>HAFIZ MUHAMMAD USAMA AZLAN</t>
  </si>
  <si>
    <t>MUHAMMAD IBRAN</t>
  </si>
  <si>
    <t>0333-3619188</t>
  </si>
  <si>
    <t>02-134201-023</t>
  </si>
  <si>
    <t>ADNAN</t>
  </si>
  <si>
    <t>MAYOON SHAH</t>
  </si>
  <si>
    <t>0344-2185005</t>
  </si>
  <si>
    <t>02-134201-024</t>
  </si>
  <si>
    <t>SYEDA RUMAISA HASANY</t>
  </si>
  <si>
    <t>SYED MUHAMMAD NOMAN HASANY</t>
  </si>
  <si>
    <t>0310-1219900</t>
  </si>
  <si>
    <t>02-134201-025</t>
  </si>
  <si>
    <t>AHMED HASSAN KHAN</t>
  </si>
  <si>
    <t>ITBAR KHAN</t>
  </si>
  <si>
    <t>0342-2098778</t>
  </si>
  <si>
    <t>02-134201-026</t>
  </si>
  <si>
    <t>DANIAL ZUBAIR SIDDIQUI</t>
  </si>
  <si>
    <t>ZUBAIR AHMED SIDDIQUI</t>
  </si>
  <si>
    <t>0331-5241342</t>
  </si>
  <si>
    <t>02-134201-027</t>
  </si>
  <si>
    <t>SYED MUHAMMAD SHAHEER HASAN</t>
  </si>
  <si>
    <t>SYED TARIQ NAZEERUL HASAN</t>
  </si>
  <si>
    <t>0334-3095875</t>
  </si>
  <si>
    <t>02-134201-028</t>
  </si>
  <si>
    <t>RANA WAQAR AJMAL</t>
  </si>
  <si>
    <t>AJMAL KHAN</t>
  </si>
  <si>
    <t>0335-2253810</t>
  </si>
  <si>
    <t>02-134201-029</t>
  </si>
  <si>
    <t>SYED KHURRAM ALI</t>
  </si>
  <si>
    <t>AMIR KARIM</t>
  </si>
  <si>
    <t>0308-2767189</t>
  </si>
  <si>
    <t>02-134201-030</t>
  </si>
  <si>
    <t>MARIAM REEM SIDDIQUI</t>
  </si>
  <si>
    <t>MOHAMMAD AHSAN SIDDIQUI</t>
  </si>
  <si>
    <t>0345-2045161</t>
  </si>
  <si>
    <t>02-134201-032</t>
  </si>
  <si>
    <t>MUHAMMAD AASHIR KHAN</t>
  </si>
  <si>
    <t>MUHAMMAD KHALID</t>
  </si>
  <si>
    <t>0346-3570406</t>
  </si>
  <si>
    <t>02-134201-033</t>
  </si>
  <si>
    <t>MUHAMMAD ISHFAQ</t>
  </si>
  <si>
    <t>FAZAL KARIM</t>
  </si>
  <si>
    <t>0335-2137172</t>
  </si>
  <si>
    <t>02-134201-034</t>
  </si>
  <si>
    <t>FAHAD AZIZ</t>
  </si>
  <si>
    <t>AZIZ UR REHMAN</t>
  </si>
  <si>
    <t>0323-2120095</t>
  </si>
  <si>
    <t>02-134201-035</t>
  </si>
  <si>
    <t>MUHAMMAD NAWFAL BURHAN</t>
  </si>
  <si>
    <t>MUHAMMAD BURHAN JAMIL</t>
  </si>
  <si>
    <t>0323-2149747</t>
  </si>
  <si>
    <t>02-134201-036</t>
  </si>
  <si>
    <t>GULFAM AHMED</t>
  </si>
  <si>
    <t>MUHAMMAD YAQOOB</t>
  </si>
  <si>
    <t>0324-2409037</t>
  </si>
  <si>
    <t>02-134201-037</t>
  </si>
  <si>
    <t>FATIMA BUTT</t>
  </si>
  <si>
    <t>ZAKAULLAH BUTT</t>
  </si>
  <si>
    <t>0313-2774359</t>
  </si>
  <si>
    <t>02-134201-038</t>
  </si>
  <si>
    <t>MUHAMMAD AWAIS ARSHAD</t>
  </si>
  <si>
    <t>0320-8272023</t>
  </si>
  <si>
    <t>02-134201-039</t>
  </si>
  <si>
    <t>SAAD AHMED KHAN</t>
  </si>
  <si>
    <t>ASAD ULLAH KHAN</t>
  </si>
  <si>
    <t>0336-2888366</t>
  </si>
  <si>
    <t>02-134201-040</t>
  </si>
  <si>
    <t>HASSAN MEHMOOD BAIG</t>
  </si>
  <si>
    <t>MEHMOOD BAIG</t>
  </si>
  <si>
    <t>0336-8923461</t>
  </si>
  <si>
    <t>02-134201-041</t>
  </si>
  <si>
    <t>MOHAMMAD SAAD BIN YOUNUS</t>
  </si>
  <si>
    <t>MOHAMMAD YOUNUS</t>
  </si>
  <si>
    <t>0313-2849713</t>
  </si>
  <si>
    <t>02-134201-042</t>
  </si>
  <si>
    <t>NAFAY UR REHMAN</t>
  </si>
  <si>
    <t>FAZAL UR REHMAN</t>
  </si>
  <si>
    <t>0335-0344730</t>
  </si>
  <si>
    <t>02-134201-043</t>
  </si>
  <si>
    <t>RAYAH RIZVI</t>
  </si>
  <si>
    <t>ARIF ALI RIZVI</t>
  </si>
  <si>
    <t>0301-3439980</t>
  </si>
  <si>
    <t>02-134201-044</t>
  </si>
  <si>
    <t>HASSAM KHATTAK</t>
  </si>
  <si>
    <t>ZAHID KHAN</t>
  </si>
  <si>
    <t>0304-0252275</t>
  </si>
  <si>
    <t>02-134201-045</t>
  </si>
  <si>
    <t>MUHAMMAD MURTAZA HASAN</t>
  </si>
  <si>
    <t>SYED AKHTAR HASSAN</t>
  </si>
  <si>
    <t>0307-2809318</t>
  </si>
  <si>
    <t>02-134201-046</t>
  </si>
  <si>
    <t>SAMEER</t>
  </si>
  <si>
    <t>SIKANDAR</t>
  </si>
  <si>
    <t>0336-2098351</t>
  </si>
  <si>
    <t>02-134201-047</t>
  </si>
  <si>
    <t>HIBA SOHAIL SHAIKH</t>
  </si>
  <si>
    <t>SOHAIL AHMED SHAIKH</t>
  </si>
  <si>
    <t>0346-2027754</t>
  </si>
  <si>
    <t>02-134201-048</t>
  </si>
  <si>
    <t>KIRAN</t>
  </si>
  <si>
    <t>MUHAMMAD EJAZ</t>
  </si>
  <si>
    <t>0335-2844099</t>
  </si>
  <si>
    <t>02-134201-049</t>
  </si>
  <si>
    <t>SABA ASIF</t>
  </si>
  <si>
    <t>MUHAMMAD ASIF PATEL</t>
  </si>
  <si>
    <t>0322-2699070</t>
  </si>
  <si>
    <t>02-134201-050</t>
  </si>
  <si>
    <t>ARSALAN AHMED</t>
  </si>
  <si>
    <t>0340-2872803</t>
  </si>
  <si>
    <t>02-134201-051</t>
  </si>
  <si>
    <t>SHEIKH MUHAMMAD AREEB</t>
  </si>
  <si>
    <t>MUHAMMAD RIAZ</t>
  </si>
  <si>
    <t>0311-0213327</t>
  </si>
  <si>
    <t>02-134201-052</t>
  </si>
  <si>
    <t>MUHAMMAD MUAAZ</t>
  </si>
  <si>
    <t>KHALID</t>
  </si>
  <si>
    <t>0345-2721554</t>
  </si>
  <si>
    <t>02-134201-053</t>
  </si>
  <si>
    <t>HAMZA ALI</t>
  </si>
  <si>
    <t>MUHAMMAD IMRAN</t>
  </si>
  <si>
    <t>0335-0354932</t>
  </si>
  <si>
    <t>02-134201-054</t>
  </si>
  <si>
    <t>MUHAMMAD WALEED</t>
  </si>
  <si>
    <t>MUHAMMAD WAHEED</t>
  </si>
  <si>
    <t>0306-2138746</t>
  </si>
  <si>
    <t>02-134201-055</t>
  </si>
  <si>
    <t>MANAHIL SHAMIM</t>
  </si>
  <si>
    <t>SYED SHAMIM UDDIN AHMED</t>
  </si>
  <si>
    <t>0316-1140972</t>
  </si>
  <si>
    <t>02-134201-056</t>
  </si>
  <si>
    <t>HAMZA IMAM</t>
  </si>
  <si>
    <t>ZAFAR IMAM</t>
  </si>
  <si>
    <t>0345-6263948</t>
  </si>
  <si>
    <t>02-134201-057</t>
  </si>
  <si>
    <t>MUHAMMAD UMER KHAN</t>
  </si>
  <si>
    <t>NORUS KHAN</t>
  </si>
  <si>
    <t>0342-8388817</t>
  </si>
  <si>
    <t>02-134201-058</t>
  </si>
  <si>
    <t>KAMAL KUMAR</t>
  </si>
  <si>
    <t>BIHARI LAL</t>
  </si>
  <si>
    <t>0331-3917047</t>
  </si>
  <si>
    <t>02-134201-059</t>
  </si>
  <si>
    <t>MUHAMMAD SHAHMEER NASIR</t>
  </si>
  <si>
    <t>MUHAMMAD NASIR LAEEQ</t>
  </si>
  <si>
    <t>0347-1232928</t>
  </si>
  <si>
    <t>02-134201-060</t>
  </si>
  <si>
    <t>SYED WAJAHAT ALI</t>
  </si>
  <si>
    <t>ZAHEER ALI</t>
  </si>
  <si>
    <t>0343-2019866</t>
  </si>
  <si>
    <t>02-134201-061</t>
  </si>
  <si>
    <t>MUHAMMAD ASHAR</t>
  </si>
  <si>
    <t>MUHAMMAD RASHID</t>
  </si>
  <si>
    <t>0300-9248140</t>
  </si>
  <si>
    <t>02-134201-063</t>
  </si>
  <si>
    <t>MOHAMMAD HAMMAD AHMAD</t>
  </si>
  <si>
    <t>SYED FEROZ AHMED</t>
  </si>
  <si>
    <t>0334-2932485</t>
  </si>
  <si>
    <t>02-134201-065</t>
  </si>
  <si>
    <t>MUBASHIR ALI</t>
  </si>
  <si>
    <t>ISHRAT ALI</t>
  </si>
  <si>
    <t>0340-8619197</t>
  </si>
  <si>
    <t>02-134201-066</t>
  </si>
  <si>
    <t>MUHAMMAD ZAHEERUDDIN HALEPOTO</t>
  </si>
  <si>
    <t>0331-4225641</t>
  </si>
  <si>
    <t>02-134201-067</t>
  </si>
  <si>
    <t>ABDUL RAZZAQUE</t>
  </si>
  <si>
    <t>0344-5916471</t>
  </si>
  <si>
    <t>02-134201-068</t>
  </si>
  <si>
    <t>SYED SHAHEER HASSAN</t>
  </si>
  <si>
    <t>SYED KASHIF HASSAN</t>
  </si>
  <si>
    <t>0308-2308777</t>
  </si>
  <si>
    <t>02-134201-069</t>
  </si>
  <si>
    <t>AMJAD ALI KHAN</t>
  </si>
  <si>
    <t>MUHAMMAD ALI KHAN</t>
  </si>
  <si>
    <t>0343-2562635</t>
  </si>
  <si>
    <t>02-134201-070</t>
  </si>
  <si>
    <t>SAJJAD ALI</t>
  </si>
  <si>
    <t>0342-2451871</t>
  </si>
  <si>
    <t>02-134201-071</t>
  </si>
  <si>
    <t>MUHAMMAD HAROON ASIF</t>
  </si>
  <si>
    <t>ASIF MAHMOOD</t>
  </si>
  <si>
    <t>0345-2171253</t>
  </si>
  <si>
    <t>02-134201-072</t>
  </si>
  <si>
    <t>MUHAMMAD ANUS INAM</t>
  </si>
  <si>
    <t>MUHAMMAD INAM</t>
  </si>
  <si>
    <t>0348-2036766</t>
  </si>
  <si>
    <t>02-134201-073</t>
  </si>
  <si>
    <t>MUHAMMAD UMER BIN AMIR SULTANI</t>
  </si>
  <si>
    <t>AMIR SHAHAB SULTANI</t>
  </si>
  <si>
    <t>0301-2377551</t>
  </si>
  <si>
    <t>02-134201-074</t>
  </si>
  <si>
    <t>MUHAMMAD YOUNUS</t>
  </si>
  <si>
    <t>0331-7546396</t>
  </si>
  <si>
    <t>02-134201-075</t>
  </si>
  <si>
    <t>MUHAMMAD SHEHROZ MUMTAZ</t>
  </si>
  <si>
    <t>MUMTAZ HUSSAIN</t>
  </si>
  <si>
    <t>0324-2904699</t>
  </si>
  <si>
    <t>02-134201-076</t>
  </si>
  <si>
    <t>SYEDA AQSA ASHRAF</t>
  </si>
  <si>
    <t>SYED ASRAR ASHRAF</t>
  </si>
  <si>
    <t>0331-2150193</t>
  </si>
  <si>
    <t>02-134201-077</t>
  </si>
  <si>
    <t>TAHA SIDDIQUI</t>
  </si>
  <si>
    <t>ISLAM UDDIN SIDDIQUI</t>
  </si>
  <si>
    <t>0348-2836458</t>
  </si>
  <si>
    <t>02-134201-078</t>
  </si>
  <si>
    <t>HUZAIFA NAZAKAT</t>
  </si>
  <si>
    <t>AMJAD ULLAH KHAN</t>
  </si>
  <si>
    <t>0300-7828862</t>
  </si>
  <si>
    <t>02-134201-079</t>
  </si>
  <si>
    <t>YASSAL AHMED</t>
  </si>
  <si>
    <t>NAVEED AHMED QURESHI</t>
  </si>
  <si>
    <t>0335-2284047</t>
  </si>
  <si>
    <t>02-134201-080</t>
  </si>
  <si>
    <t>MUHAMMAD ADIL</t>
  </si>
  <si>
    <t>MUHAMMAD YASEEN</t>
  </si>
  <si>
    <t>0336-3115601</t>
  </si>
  <si>
    <t>02-134201-081</t>
  </si>
  <si>
    <t>SADIA UROOJ</t>
  </si>
  <si>
    <t>PERVEZ KHAN</t>
  </si>
  <si>
    <t>0312-0274845</t>
  </si>
  <si>
    <t>02-134201-082</t>
  </si>
  <si>
    <t>SHAHMIR</t>
  </si>
  <si>
    <t>SALEEM</t>
  </si>
  <si>
    <t>0312-0216846</t>
  </si>
  <si>
    <t>02-134201-083</t>
  </si>
  <si>
    <t>AYESHA SHAHZAD</t>
  </si>
  <si>
    <t>MUHAMMAD SHAHZAD SHAIKH</t>
  </si>
  <si>
    <t>0345-8350311</t>
  </si>
  <si>
    <t>02-134201-084</t>
  </si>
  <si>
    <t>MOHAMMAD IBRAHIM KHAN ZARKOON</t>
  </si>
  <si>
    <t>MALIK SHAHZAD KHAN</t>
  </si>
  <si>
    <t>0334-3298155</t>
  </si>
  <si>
    <t>02-134201-085</t>
  </si>
  <si>
    <t>MUNEEB UR REHMAN</t>
  </si>
  <si>
    <t>ANWAR UL HAQ</t>
  </si>
  <si>
    <t>0334-3617311</t>
  </si>
  <si>
    <t>02-134201-086</t>
  </si>
  <si>
    <t>MUHAMMAD JAVED</t>
  </si>
  <si>
    <t>0347-2823114</t>
  </si>
  <si>
    <t>02-134201-088</t>
  </si>
  <si>
    <t>0331-2005947</t>
  </si>
  <si>
    <t>02-134201-089</t>
  </si>
  <si>
    <t>0341-2289317</t>
  </si>
  <si>
    <t>02-134201-090</t>
  </si>
  <si>
    <t>SHEHMEER BIN SAAD</t>
  </si>
  <si>
    <t>SAAD BIN MASOOD</t>
  </si>
  <si>
    <t>0345-2610959</t>
  </si>
  <si>
    <t>02-134201-091</t>
  </si>
  <si>
    <t>MARIA SHAHID</t>
  </si>
  <si>
    <t>SHAHID IQBAL</t>
  </si>
  <si>
    <t>0323-8227759</t>
  </si>
  <si>
    <t>02-134201-092</t>
  </si>
  <si>
    <t>MUHAMMAD AHMED ASIM</t>
  </si>
  <si>
    <t>SHEIKH ASIM ASHRAF</t>
  </si>
  <si>
    <t>0333-1350221</t>
  </si>
  <si>
    <t>02-134201-093</t>
  </si>
  <si>
    <t>SYED OSAMA ALI SHAH</t>
  </si>
  <si>
    <t>SAKHAWAT ALI SHAH</t>
  </si>
  <si>
    <t>0300-8986764</t>
  </si>
  <si>
    <t>02-134201-094</t>
  </si>
  <si>
    <t>0348-3686601</t>
  </si>
  <si>
    <t>02-134201-095</t>
  </si>
  <si>
    <t>SUMRAN TAHIR</t>
  </si>
  <si>
    <t>TAHIR MEHMOOD</t>
  </si>
  <si>
    <t>0347-7285389</t>
  </si>
  <si>
    <t>02-134201-096</t>
  </si>
  <si>
    <t>0317-2053769</t>
  </si>
  <si>
    <t>02-134201-097</t>
  </si>
  <si>
    <t>MURTAZA HAIDER SHAH</t>
  </si>
  <si>
    <t>SAJJAD HAIDER SHAH</t>
  </si>
  <si>
    <t>0301-2721661</t>
  </si>
  <si>
    <t>02-134201-098</t>
  </si>
  <si>
    <t>TALAL IMRAN</t>
  </si>
  <si>
    <t>MOHAMMED IMRAN</t>
  </si>
  <si>
    <t>0300-9219406</t>
  </si>
  <si>
    <t>02-134201-099</t>
  </si>
  <si>
    <t>SHER ALI AHMAR</t>
  </si>
  <si>
    <t>SHAH MUHAMMAD AHMAR MOIN</t>
  </si>
  <si>
    <t>0333-3759044</t>
  </si>
  <si>
    <t>02-134201-100</t>
  </si>
  <si>
    <t>IBRAAHEEM SAEED AKBAR</t>
  </si>
  <si>
    <t>AKBAR AHMED SAEED</t>
  </si>
  <si>
    <t>0307-2772865</t>
  </si>
  <si>
    <t>02-134201-101</t>
  </si>
  <si>
    <t>MUHAMMAD SUBHAN SARWAR SIDDIQUI</t>
  </si>
  <si>
    <t>SARWAR ALAM</t>
  </si>
  <si>
    <t>0336-2346043</t>
  </si>
  <si>
    <t>02-134201-102</t>
  </si>
  <si>
    <t>TALHA AHSAN</t>
  </si>
  <si>
    <t>0334-3095598</t>
  </si>
  <si>
    <t>02-134201-103</t>
  </si>
  <si>
    <t>SYED MUHAMMAD FAIZAN KAZMI</t>
  </si>
  <si>
    <t>SYED SAJJAD HUSSAIN SHAH KAZMI</t>
  </si>
  <si>
    <t>0331-3223061</t>
  </si>
  <si>
    <t>02-134201-104</t>
  </si>
  <si>
    <t>ABDUL SAMEEH QURESHI</t>
  </si>
  <si>
    <t>ABDUL QUDDOOS QURESHI</t>
  </si>
  <si>
    <t>0304-8345755</t>
  </si>
  <si>
    <t>02-134201-105</t>
  </si>
  <si>
    <t>ABDUL AHAD</t>
  </si>
  <si>
    <t>MUHAMMAD ILYAS</t>
  </si>
  <si>
    <t>0300-9281594</t>
  </si>
  <si>
    <t>02-134201-106</t>
  </si>
  <si>
    <t>SHOAIB</t>
  </si>
  <si>
    <r>
      <t>BS(IT) - (Spring 2020 - Fall 2023)</t>
    </r>
    <r>
      <rPr>
        <sz val="19"/>
        <color indexed="10"/>
        <rFont val="Arial Black"/>
        <family val="2"/>
      </rPr>
      <t xml:space="preserve"> </t>
    </r>
    <r>
      <rPr>
        <b/>
        <sz val="14"/>
        <color indexed="10"/>
        <rFont val="Arial Black"/>
        <family val="2"/>
      </rPr>
      <t>(6 years 72 Months)</t>
    </r>
  </si>
  <si>
    <t>02-235201-001</t>
  </si>
  <si>
    <t>MUHAMMAD USAMA IRSHAD</t>
  </si>
  <si>
    <t>IRSHAD HUSSAIN NADEEM</t>
  </si>
  <si>
    <t>0314-2124095</t>
  </si>
  <si>
    <t>02-235201-002</t>
  </si>
  <si>
    <t>HASNAIN AHMED</t>
  </si>
  <si>
    <t>AQEEL AHMED</t>
  </si>
  <si>
    <t>0332-3419088</t>
  </si>
  <si>
    <t>02-235201-003</t>
  </si>
  <si>
    <t>JAVERIA KANWAL</t>
  </si>
  <si>
    <t>AFZAL NAZIR</t>
  </si>
  <si>
    <t>0348-0240793</t>
  </si>
  <si>
    <t>02-235201-004</t>
  </si>
  <si>
    <t>MUHAMMAD UMAR</t>
  </si>
  <si>
    <t>IFTIKHAR UDDIN</t>
  </si>
  <si>
    <t>0335-3222097</t>
  </si>
  <si>
    <t>02-235201-005</t>
  </si>
  <si>
    <t>SAMIYA KOMAL</t>
  </si>
  <si>
    <t>SHAH HUSSAIN</t>
  </si>
  <si>
    <t>0332-2261706</t>
  </si>
  <si>
    <t>02-235201-007</t>
  </si>
  <si>
    <t>MUHAMMAD SHAHZAIB MINHAS</t>
  </si>
  <si>
    <t>MAIRAJ AKRAM MINHAS</t>
  </si>
  <si>
    <t>0340-2123330</t>
  </si>
  <si>
    <t>02-235201-008</t>
  </si>
  <si>
    <t>ABDUL HAFEEZ KHAN</t>
  </si>
  <si>
    <t>MUHAMMAD HANIF KHAN</t>
  </si>
  <si>
    <t>0303-3632232</t>
  </si>
  <si>
    <t>02-235201-009</t>
  </si>
  <si>
    <t>AROOBA SHAHZAD</t>
  </si>
  <si>
    <t>KHURRAM SHAHZAD</t>
  </si>
  <si>
    <t>0336-8168760</t>
  </si>
  <si>
    <t>02-235201-010</t>
  </si>
  <si>
    <t>MUHAMMAD SABIH</t>
  </si>
  <si>
    <t>MUHAMMAD SAMI</t>
  </si>
  <si>
    <t>0316-3256630</t>
  </si>
  <si>
    <t>02-235201-011</t>
  </si>
  <si>
    <t>MUHAMMAD UMER RASHEED</t>
  </si>
  <si>
    <t>0336-2233145</t>
  </si>
  <si>
    <t>02-235201-012</t>
  </si>
  <si>
    <t>FATIMA SABIR</t>
  </si>
  <si>
    <t>MUHAMMAD SABIR MASOOD</t>
  </si>
  <si>
    <t>0300-3459440</t>
  </si>
  <si>
    <t>02-235201-013</t>
  </si>
  <si>
    <t>HUZAIFA BIN SABIR</t>
  </si>
  <si>
    <t>SABIR HUSSAIN</t>
  </si>
  <si>
    <t>0340-2366296</t>
  </si>
  <si>
    <t>02-235201-014</t>
  </si>
  <si>
    <t>MUHAMMAD AZHAR IQBAL</t>
  </si>
  <si>
    <t>0306-2982401</t>
  </si>
  <si>
    <t>02-235201-015</t>
  </si>
  <si>
    <t>MUHAMMAD SUFYAN ADNAN</t>
  </si>
  <si>
    <t>ADNAN MASOOD</t>
  </si>
  <si>
    <t>0311-4798884</t>
  </si>
  <si>
    <t>02-235201-016</t>
  </si>
  <si>
    <t>AIMAN GHAYAS</t>
  </si>
  <si>
    <t>SYED GHAYAS UDDIN</t>
  </si>
  <si>
    <t>0312-0259311</t>
  </si>
  <si>
    <t>02-235201-018</t>
  </si>
  <si>
    <t>0303-2214813</t>
  </si>
  <si>
    <t>02-235201-019</t>
  </si>
  <si>
    <t>YASHRA EMAN</t>
  </si>
  <si>
    <t>NADEEM IQBAL</t>
  </si>
  <si>
    <t>0347-2355345</t>
  </si>
  <si>
    <t>02-235201-020</t>
  </si>
  <si>
    <t>SHAMAIZA KANWAL</t>
  </si>
  <si>
    <t>ABID HUSSAIN</t>
  </si>
  <si>
    <t>0341-2688530</t>
  </si>
  <si>
    <t>02-235201-022</t>
  </si>
  <si>
    <t>HASSAN RAZA</t>
  </si>
  <si>
    <t>ZULFIQAR ALI</t>
  </si>
  <si>
    <t>0333-2424256</t>
  </si>
  <si>
    <t>02-235201-023</t>
  </si>
  <si>
    <t>MOHSIN SIDDIQUI</t>
  </si>
  <si>
    <t>KAMRAN SIDDIQUI</t>
  </si>
  <si>
    <t>0322-3406284</t>
  </si>
  <si>
    <t>02-235201-024</t>
  </si>
  <si>
    <t>FATIMA MARUF</t>
  </si>
  <si>
    <t>MUHAMMAD MARUF</t>
  </si>
  <si>
    <t>0336-2022913</t>
  </si>
  <si>
    <t>02-235201-025</t>
  </si>
  <si>
    <t>MUHAMMAD HAMZA IQBAL</t>
  </si>
  <si>
    <t>ARSHAD IQBAL</t>
  </si>
  <si>
    <t>0302-2687199</t>
  </si>
  <si>
    <t>02-235201-026</t>
  </si>
  <si>
    <t>FAIQ UR REHMAN</t>
  </si>
  <si>
    <t>SHAFIQ UR REHMAN</t>
  </si>
  <si>
    <t>0333-7723336</t>
  </si>
  <si>
    <t>02-235201-027</t>
  </si>
  <si>
    <t>SABA FATIMA ALTAF</t>
  </si>
  <si>
    <t>ALTAF HUSSAIN</t>
  </si>
  <si>
    <t>0304-8768673</t>
  </si>
  <si>
    <t>02-235201-028</t>
  </si>
  <si>
    <t>KIBRIYA AZIZ</t>
  </si>
  <si>
    <t>MUHAMMAD KHALIL</t>
  </si>
  <si>
    <t>0332-0366402</t>
  </si>
  <si>
    <t>02-235201-029</t>
  </si>
  <si>
    <t>MUHAMMAD ANAS ABBASI</t>
  </si>
  <si>
    <t>SOHAIL EJAZ ABBASI</t>
  </si>
  <si>
    <t>0306-8357874</t>
  </si>
  <si>
    <t>02-235201-030</t>
  </si>
  <si>
    <t>MUHAMMAD EHSAN ALI</t>
  </si>
  <si>
    <t>MUHAMMAD LATIF</t>
  </si>
  <si>
    <t>0332-9995569</t>
  </si>
  <si>
    <t>02-235201-031</t>
  </si>
  <si>
    <t>SAFIA</t>
  </si>
  <si>
    <t>0300-3998660</t>
  </si>
  <si>
    <t>02-235201-032</t>
  </si>
  <si>
    <t>SHAHRUKH</t>
  </si>
  <si>
    <t>MUHAMMAD ASHRAF NADEEM</t>
  </si>
  <si>
    <t>0341-2879713</t>
  </si>
  <si>
    <t>02-235201-033</t>
  </si>
  <si>
    <t>SIDRA SOHAIL</t>
  </si>
  <si>
    <t>SOHAIL MAJID</t>
  </si>
  <si>
    <t>02-235201-034</t>
  </si>
  <si>
    <t>MUHAMMAD MUNEER</t>
  </si>
  <si>
    <t>0313-1032619</t>
  </si>
  <si>
    <t>02-235201-035</t>
  </si>
  <si>
    <t>MAJOR MEHRAN KHAN</t>
  </si>
  <si>
    <t>ZAHOOR AHMED</t>
  </si>
  <si>
    <t>0336-3869414</t>
  </si>
  <si>
    <t>02-235201-036</t>
  </si>
  <si>
    <t>KHIZAR HUSSAIN SIDDIQUI</t>
  </si>
  <si>
    <t>IMRAN HUSSAIN SIDDIQUI</t>
  </si>
  <si>
    <t>0304-1803899</t>
  </si>
  <si>
    <t>02-235201-038</t>
  </si>
  <si>
    <t>TAHA ARIF</t>
  </si>
  <si>
    <t>MUHAMMAD ARIF KHAN</t>
  </si>
  <si>
    <t>0347-3361968</t>
  </si>
  <si>
    <t>02-235201-040</t>
  </si>
  <si>
    <t>SHEHZADA ZAIN UL ABIDIN</t>
  </si>
  <si>
    <t>MUMTAZ ALI</t>
  </si>
  <si>
    <t>02-235201-041</t>
  </si>
  <si>
    <t>LARAIB ABID</t>
  </si>
  <si>
    <t>02-235201-042</t>
  </si>
  <si>
    <t>SYED MUHAMMAD ROHAIL UR RAHMAN</t>
  </si>
  <si>
    <t>FAZAL UR RAHMAN</t>
  </si>
  <si>
    <t>02-235201-043</t>
  </si>
  <si>
    <t>ANEEL RAJA</t>
  </si>
  <si>
    <t>CHETAN LAL</t>
  </si>
  <si>
    <t>02-235201-044</t>
  </si>
  <si>
    <t>SHOAIB AHMED</t>
  </si>
  <si>
    <t>MUHAMMAD NAEEM</t>
  </si>
  <si>
    <t>02-235201-045</t>
  </si>
  <si>
    <t>AIMAN FAREED</t>
  </si>
  <si>
    <t>MUHAMMAD FAREED SHEIKH</t>
  </si>
  <si>
    <t>0314-3969823</t>
  </si>
  <si>
    <t>MS (HRM &amp; Organizational Psychology) 2 Years Programme (Fall 2021 - Spring 2023)</t>
  </si>
  <si>
    <t>02-230212-001</t>
  </si>
  <si>
    <t>AMNA ASIF</t>
  </si>
  <si>
    <t>M ASIF</t>
  </si>
  <si>
    <t>02-230212-002</t>
  </si>
  <si>
    <t>ARSHEELA SALEEM</t>
  </si>
  <si>
    <t>SALEEM LALANI</t>
  </si>
  <si>
    <t>02-230212-003</t>
  </si>
  <si>
    <t>KIRAN JABEEN</t>
  </si>
  <si>
    <t>JANAT GUL</t>
  </si>
  <si>
    <t>02-230212-004</t>
  </si>
  <si>
    <t>MARYAM ZAIB</t>
  </si>
  <si>
    <t>KHALIQ HUSSAIN</t>
  </si>
  <si>
    <t>02-230212-005</t>
  </si>
  <si>
    <t>MIR QUMMER RAZA TALPUR</t>
  </si>
  <si>
    <t>02-230212-006</t>
  </si>
  <si>
    <t>RIDA NASIR</t>
  </si>
  <si>
    <t>MUHAMMAD NASIR</t>
  </si>
  <si>
    <t>02-230212-008</t>
  </si>
  <si>
    <t>SAMREEN</t>
  </si>
  <si>
    <t>GHULAM SHABIR</t>
  </si>
  <si>
    <t>02-230212-009</t>
  </si>
  <si>
    <t>SYED AHMED OAN HYDER</t>
  </si>
  <si>
    <t>SYED LAIQ AHMED ZAIDI</t>
  </si>
  <si>
    <t>MS (Maritime Ports &amp; Shipping Mgt) 2 Years Programme (Fall 2021 - Spring 2023)</t>
  </si>
  <si>
    <t>02-350212-001</t>
  </si>
  <si>
    <t>ANEES KHAN</t>
  </si>
  <si>
    <t>02-350212-002</t>
  </si>
  <si>
    <t>ASIF MOTEN</t>
  </si>
  <si>
    <t>BASHIR MOTEN</t>
  </si>
  <si>
    <t>02-350212-003</t>
  </si>
  <si>
    <t>NAVEED ALAM KHAN</t>
  </si>
  <si>
    <t>MEER ALAM KHAN</t>
  </si>
  <si>
    <t>02-350212-004</t>
  </si>
  <si>
    <t>RASHED ZAFAR</t>
  </si>
  <si>
    <t>ZAFAR ULLAH KHAN CHEEMA</t>
  </si>
  <si>
    <t>02-350212-005</t>
  </si>
  <si>
    <t>DILASA KHAN</t>
  </si>
  <si>
    <t>02-258212-001</t>
  </si>
  <si>
    <t>ADEENA BATUL SIDDIQUI</t>
  </si>
  <si>
    <t>SUHAIL SIDDIQUI</t>
  </si>
  <si>
    <t>02-258212-002</t>
  </si>
  <si>
    <t>AILYA KAZMI</t>
  </si>
  <si>
    <t>SYED AFZAL HUSSAIN KAZMI</t>
  </si>
  <si>
    <t>02-258212-003</t>
  </si>
  <si>
    <t>AWAIS KHALID</t>
  </si>
  <si>
    <t>KHALID AKBAR</t>
  </si>
  <si>
    <t>02-258212-004</t>
  </si>
  <si>
    <t>TABEER RAZA</t>
  </si>
  <si>
    <t>RAZA MUHAMMAD BUZDAR</t>
  </si>
  <si>
    <t>02-258212-005</t>
  </si>
  <si>
    <t>JAVAIRIA FARHAN</t>
  </si>
  <si>
    <t>MUHAMMAD FARHAN</t>
  </si>
  <si>
    <t>02-258212-006</t>
  </si>
  <si>
    <t>SYEDA SHEEZA ALI</t>
  </si>
  <si>
    <t>SYED SHER ALI</t>
  </si>
  <si>
    <t>02-259212-001</t>
  </si>
  <si>
    <t>MUHAMMAD IKRAM KHAN</t>
  </si>
  <si>
    <t>02-259212-002</t>
  </si>
  <si>
    <t>USMAN SHAH</t>
  </si>
  <si>
    <t>SYED AMIN SHAH</t>
  </si>
  <si>
    <t>02-259212-003</t>
  </si>
  <si>
    <t>TALAT SHAHZAD</t>
  </si>
  <si>
    <t>02-259212-004</t>
  </si>
  <si>
    <t>AHMAD FAROOQ</t>
  </si>
  <si>
    <t>SHAFEEQ ULLAH</t>
  </si>
  <si>
    <t>02-259212-005</t>
  </si>
  <si>
    <t>JAMAL UD DIN KHAN</t>
  </si>
  <si>
    <t>HABIB UR REHMAN KHAN</t>
  </si>
  <si>
    <t>02-259212-006</t>
  </si>
  <si>
    <t>ABUZAR MALIK</t>
  </si>
  <si>
    <t>MUHAMMAD NOOR MALIK</t>
  </si>
  <si>
    <t>02-259212-007</t>
  </si>
  <si>
    <t>MADIHA ASHRAF</t>
  </si>
  <si>
    <t>MUHAMMAD ASHRAF AWAN</t>
  </si>
  <si>
    <t>02-259212-008</t>
  </si>
  <si>
    <t>AZHAR UD DIN</t>
  </si>
  <si>
    <t>ALI ASGHAR</t>
  </si>
  <si>
    <t>02-259212-009</t>
  </si>
  <si>
    <t>MUHAMMAD AWAIS ABID</t>
  </si>
  <si>
    <t>MUHAMMAD ABID HUSSAIN ABID</t>
  </si>
  <si>
    <t>02-259212-010</t>
  </si>
  <si>
    <t>ABDULR RAHEEM</t>
  </si>
  <si>
    <t>ABDULR RAHMAN</t>
  </si>
  <si>
    <t>02-259212-011</t>
  </si>
  <si>
    <t>SHAHBAZ ALI</t>
  </si>
  <si>
    <t>HAJI SARDAR MUHAMMAD</t>
  </si>
  <si>
    <t>02-259212-012</t>
  </si>
  <si>
    <t>MUHAMMAD HAROON RASHEED</t>
  </si>
  <si>
    <t>02-259212-013</t>
  </si>
  <si>
    <t>MUHAMMAD SIDDIQ</t>
  </si>
  <si>
    <t>SYED UL ISLAM</t>
  </si>
  <si>
    <t>02-259212-014</t>
  </si>
  <si>
    <t>MUHAMMAD TARIQ</t>
  </si>
  <si>
    <t>02-259212-015</t>
  </si>
  <si>
    <t>FARIHA</t>
  </si>
  <si>
    <t>ALI HUSSAIN BROHI</t>
  </si>
  <si>
    <t>02-259212-016</t>
  </si>
  <si>
    <t>NADIR KHAN</t>
  </si>
  <si>
    <t>UMER KHAN</t>
  </si>
  <si>
    <t>02-259212-017</t>
  </si>
  <si>
    <t>MUHAMMAD USMAN CHOANGALIA</t>
  </si>
  <si>
    <t>MUHAMMAD MEHMOOD CHOANGALIA</t>
  </si>
  <si>
    <t>02-259212-018</t>
  </si>
  <si>
    <t>ABDUL KHALIQ</t>
  </si>
  <si>
    <t>02-259212-019</t>
  </si>
  <si>
    <t>ATEEQ UR RAHMAN</t>
  </si>
  <si>
    <t>MUHAMMAD ANWAR</t>
  </si>
  <si>
    <t>02-259212-020</t>
  </si>
  <si>
    <t>FOUZIA NELAM</t>
  </si>
  <si>
    <t>SULTAN MUHAMMAD</t>
  </si>
  <si>
    <t>02-259212-021</t>
  </si>
  <si>
    <t>MEER HARIS BIN FAZAL</t>
  </si>
  <si>
    <t>FAZAL KAREEM KHAN</t>
  </si>
  <si>
    <t>02-259212-022</t>
  </si>
  <si>
    <t>TALHA ABDULLA IMRAN</t>
  </si>
  <si>
    <t>DR MUHAMMAD IMRAN</t>
  </si>
  <si>
    <t>MS(Islamic Studies) 1.5 Years Programme (Spring 2022 - Fall 2023)</t>
  </si>
  <si>
    <t>02-259221-001</t>
  </si>
  <si>
    <t>MUHAMMAD RAHEEL QASAM</t>
  </si>
  <si>
    <t>ANAYAT ULLAH</t>
  </si>
  <si>
    <t>03472446907</t>
  </si>
  <si>
    <t>0322-2743983</t>
  </si>
  <si>
    <t>02-259221-002</t>
  </si>
  <si>
    <t>ABDUL REHMAN</t>
  </si>
  <si>
    <t>ALI JAN</t>
  </si>
  <si>
    <t>03472446908</t>
  </si>
  <si>
    <t>0342-2988775</t>
  </si>
  <si>
    <t>02-259221-003</t>
  </si>
  <si>
    <t>AAMIR MUMTAZ</t>
  </si>
  <si>
    <t>MUMTAZ AHMAD</t>
  </si>
  <si>
    <t>03472446909</t>
  </si>
  <si>
    <t>0333-3214744</t>
  </si>
  <si>
    <t>02-259221-004</t>
  </si>
  <si>
    <t>ADNAN HAIDER</t>
  </si>
  <si>
    <t>HAIDER ALI SHAH</t>
  </si>
  <si>
    <t>03472446910</t>
  </si>
  <si>
    <t>0333-3068296</t>
  </si>
  <si>
    <t>02-259221-005</t>
  </si>
  <si>
    <t>MUHAMMAD ISMAIL</t>
  </si>
  <si>
    <t>03472446911</t>
  </si>
  <si>
    <t>0334-3507127</t>
  </si>
  <si>
    <t>02-259221-006</t>
  </si>
  <si>
    <t>JEHANGIR KHAN</t>
  </si>
  <si>
    <t>MUHAMMAD YAR KHAN</t>
  </si>
  <si>
    <t>03472446912</t>
  </si>
  <si>
    <t>0312-7926931</t>
  </si>
  <si>
    <t>02-259221-007</t>
  </si>
  <si>
    <t>SYED SOHAIB ISHTIAQ JAFRY</t>
  </si>
  <si>
    <t>SYED ISHTIAQ AHMED JAFRY</t>
  </si>
  <si>
    <t>03472446913</t>
  </si>
  <si>
    <t>0333-9580567</t>
  </si>
  <si>
    <t>02-259221-008</t>
  </si>
  <si>
    <t>WASEEM NUSRAT</t>
  </si>
  <si>
    <t>NUSRAT HUSSAIN</t>
  </si>
  <si>
    <t>03472446914</t>
  </si>
  <si>
    <t>0334-2827828</t>
  </si>
  <si>
    <t>02-259221-009</t>
  </si>
  <si>
    <t>MUHAMMAD ANAS</t>
  </si>
  <si>
    <t>RASHEED AHMAD</t>
  </si>
  <si>
    <t>03472446915</t>
  </si>
  <si>
    <t>0341-2516661</t>
  </si>
  <si>
    <t>02-259221-010</t>
  </si>
  <si>
    <t>YASIR HANIF</t>
  </si>
  <si>
    <t>03472446916</t>
  </si>
  <si>
    <t>0331-3763180</t>
  </si>
  <si>
    <t>02-259221-011</t>
  </si>
  <si>
    <t>MUHAMMAD MOHSIN HABIB</t>
  </si>
  <si>
    <t>HABIB UR REHMAN QURESHI</t>
  </si>
  <si>
    <t>03472446917</t>
  </si>
  <si>
    <t>0333-2236095</t>
  </si>
  <si>
    <t>BAHRIA UNIVERSITY (Karachi Campus)</t>
  </si>
  <si>
    <r>
      <t xml:space="preserve">BBA Fall 2019 - Spring 2023  </t>
    </r>
    <r>
      <rPr>
        <sz val="10"/>
        <rFont val="Arial Black"/>
        <family val="2"/>
      </rPr>
      <t>(6 years 72 Months)</t>
    </r>
  </si>
  <si>
    <t>02-111192-001</t>
  </si>
  <si>
    <t>JUNAID JABBAR</t>
  </si>
  <si>
    <t>03362412499</t>
  </si>
  <si>
    <t>0345-8240620</t>
  </si>
  <si>
    <t>02-111192-002</t>
  </si>
  <si>
    <t>HARIM IQBAL KHAN</t>
  </si>
  <si>
    <t>ABDUL WADOOD IQBAL KHAN</t>
  </si>
  <si>
    <t>03472454943</t>
  </si>
  <si>
    <t>0343-2015396</t>
  </si>
  <si>
    <t>02-111192-003</t>
  </si>
  <si>
    <t>MARIA</t>
  </si>
  <si>
    <t>03368112064</t>
  </si>
  <si>
    <t>0303-3424664</t>
  </si>
  <si>
    <t>02-111192-005</t>
  </si>
  <si>
    <t>AZAN ALI TALPUR</t>
  </si>
  <si>
    <t>FARMAN ALI TALPUR</t>
  </si>
  <si>
    <t>03322824471</t>
  </si>
  <si>
    <t>0334-3488096</t>
  </si>
  <si>
    <t>02-111192-006</t>
  </si>
  <si>
    <t>SYED ABDUL AHAD KHALID</t>
  </si>
  <si>
    <t>SYED SHERDIL KHALID MASOOD</t>
  </si>
  <si>
    <t>03232000712</t>
  </si>
  <si>
    <t>0300-4589066</t>
  </si>
  <si>
    <t>02-111192-007</t>
  </si>
  <si>
    <t>MUHAMMAD NOUMAN</t>
  </si>
  <si>
    <t>ABDUL SATTAR</t>
  </si>
  <si>
    <t>0337-0376991</t>
  </si>
  <si>
    <t>0336-0352181</t>
  </si>
  <si>
    <t>02-111192-008</t>
  </si>
  <si>
    <t>LAIBA QURESHI</t>
  </si>
  <si>
    <t>IMRAN QURESHI</t>
  </si>
  <si>
    <t>0344-8322502</t>
  </si>
  <si>
    <t>0333-2023371</t>
  </si>
  <si>
    <t>02-111192-009</t>
  </si>
  <si>
    <t>ABDUL SALAM</t>
  </si>
  <si>
    <t>FAISAL IBRAHIM</t>
  </si>
  <si>
    <t>03008990242</t>
  </si>
  <si>
    <t>0324-8240860</t>
  </si>
  <si>
    <t>02-111192-010</t>
  </si>
  <si>
    <t>MUHAMMAD USAMA AMIR</t>
  </si>
  <si>
    <t>AMIR SHAKEEL</t>
  </si>
  <si>
    <t>03321345199</t>
  </si>
  <si>
    <t>0300-0187993</t>
  </si>
  <si>
    <t>02-111192-011</t>
  </si>
  <si>
    <t>TOOBA ISHAQUE</t>
  </si>
  <si>
    <t>HAFIZ MUHAMMAD ISHAQUE</t>
  </si>
  <si>
    <t>03332467567</t>
  </si>
  <si>
    <t>0324-2451298</t>
  </si>
  <si>
    <t>02-111192-012</t>
  </si>
  <si>
    <t>SALMAN</t>
  </si>
  <si>
    <t>03121235357</t>
  </si>
  <si>
    <t>0316-3809979</t>
  </si>
  <si>
    <t>02-111192-013</t>
  </si>
  <si>
    <t>ABDUL HADI ASHRAF LAKHANI</t>
  </si>
  <si>
    <t>ASHRAF LAKHANI</t>
  </si>
  <si>
    <t>03464656532</t>
  </si>
  <si>
    <t>0334-0282718</t>
  </si>
  <si>
    <t>02-111192-014</t>
  </si>
  <si>
    <t>SOHANA SHAHID</t>
  </si>
  <si>
    <t>SHAHID PERVAIZ</t>
  </si>
  <si>
    <t>03222705557</t>
  </si>
  <si>
    <t>0347-8085806</t>
  </si>
  <si>
    <t>02-111192-015</t>
  </si>
  <si>
    <t>MUHAMMAD SAAD SAUD</t>
  </si>
  <si>
    <t>SAUD ALAM</t>
  </si>
  <si>
    <t>03335999656</t>
  </si>
  <si>
    <t>0336-2859398</t>
  </si>
  <si>
    <t>02-111192-016</t>
  </si>
  <si>
    <t>AREEBA SHABBIR</t>
  </si>
  <si>
    <t>MUHAMMAD SHABBIR AWAN</t>
  </si>
  <si>
    <t>03342713078</t>
  </si>
  <si>
    <t>0347-8307774</t>
  </si>
  <si>
    <t>02-111192-017</t>
  </si>
  <si>
    <t>ROMA FATIMA</t>
  </si>
  <si>
    <t>SYED KASHIF ABBAS</t>
  </si>
  <si>
    <t>03100880006</t>
  </si>
  <si>
    <t>0348-1135770</t>
  </si>
  <si>
    <t>02-111192-018</t>
  </si>
  <si>
    <t>SANIA GHANI</t>
  </si>
  <si>
    <t>ABDUL GHANI</t>
  </si>
  <si>
    <t>03133756834</t>
  </si>
  <si>
    <t>0300-2131972</t>
  </si>
  <si>
    <t>02-111192-019</t>
  </si>
  <si>
    <t>MUHAMMAD AAZIM KHAN</t>
  </si>
  <si>
    <t>GUL MUHAMMAD KHAN</t>
  </si>
  <si>
    <t>0320-2553855</t>
  </si>
  <si>
    <t>0337-0348747</t>
  </si>
  <si>
    <t>02-111192-020</t>
  </si>
  <si>
    <t>NADIR ALI</t>
  </si>
  <si>
    <t>03212331321</t>
  </si>
  <si>
    <t>0312-2761104</t>
  </si>
  <si>
    <t>02-111192-021</t>
  </si>
  <si>
    <t>SHAHZAIN SHAKEEL</t>
  </si>
  <si>
    <t>MUHAMMAD SHAKEEL</t>
  </si>
  <si>
    <t>03005756575</t>
  </si>
  <si>
    <t>0301-4315919</t>
  </si>
  <si>
    <t>02-111192-022</t>
  </si>
  <si>
    <t>ZOHAIR HYDER</t>
  </si>
  <si>
    <t>GHULAM HYDER</t>
  </si>
  <si>
    <t>03138933388</t>
  </si>
  <si>
    <t>0300-2458578</t>
  </si>
  <si>
    <t>02-111192-023</t>
  </si>
  <si>
    <t>ALLAH BACHAYO</t>
  </si>
  <si>
    <t>RASHEED AHMED</t>
  </si>
  <si>
    <t>03243221468</t>
  </si>
  <si>
    <t>0306-1888555</t>
  </si>
  <si>
    <t>02-111192-024</t>
  </si>
  <si>
    <t>FARIHA KIRAN</t>
  </si>
  <si>
    <t>SAHIB KHAN</t>
  </si>
  <si>
    <t>03152349681</t>
  </si>
  <si>
    <t>0340-1106214</t>
  </si>
  <si>
    <t>02-111192-025</t>
  </si>
  <si>
    <t>NABIHA ZAMAN</t>
  </si>
  <si>
    <t>MUHAMMAD MATI UZ ZAMAN</t>
  </si>
  <si>
    <t>03322739469</t>
  </si>
  <si>
    <t>0300-8251757</t>
  </si>
  <si>
    <t>02-111192-026</t>
  </si>
  <si>
    <t>MINAHIL NAZ</t>
  </si>
  <si>
    <t>IRFAN ALI QURESHI</t>
  </si>
  <si>
    <t>0336-3659588</t>
  </si>
  <si>
    <t>0331-8336792</t>
  </si>
  <si>
    <t>02-111192-028</t>
  </si>
  <si>
    <t>SYED IQBAL ZAFAR</t>
  </si>
  <si>
    <t>03066785460</t>
  </si>
  <si>
    <t>0336-2048352</t>
  </si>
  <si>
    <t>02-111192-029</t>
  </si>
  <si>
    <t>MUHAMMAD QASIM</t>
  </si>
  <si>
    <t>03333670741</t>
  </si>
  <si>
    <t>0333-1334907</t>
  </si>
  <si>
    <t>02-111192-030</t>
  </si>
  <si>
    <t>MUHAMMAD SAMEER</t>
  </si>
  <si>
    <t>03072095196</t>
  </si>
  <si>
    <t>0301-2022800</t>
  </si>
  <si>
    <t>02-111192-031</t>
  </si>
  <si>
    <t>WAMIC ZAHOOR</t>
  </si>
  <si>
    <t>MUHAMMAD ZAHOOR</t>
  </si>
  <si>
    <t>03312123474</t>
  </si>
  <si>
    <t>0303-2859758</t>
  </si>
  <si>
    <t>02-111192-032</t>
  </si>
  <si>
    <t>UMUL BANIN FATIMA</t>
  </si>
  <si>
    <t>HASSAN IMAM</t>
  </si>
  <si>
    <t>03323475798</t>
  </si>
  <si>
    <t>0322-3389390</t>
  </si>
  <si>
    <t>02-111192-033</t>
  </si>
  <si>
    <t>HANIF KHAN</t>
  </si>
  <si>
    <t>MIR AKBAR KHAN</t>
  </si>
  <si>
    <t>03480240721</t>
  </si>
  <si>
    <t>0333-7519748</t>
  </si>
  <si>
    <t>02-111192-034</t>
  </si>
  <si>
    <t>ABAD ANWAR KHAN</t>
  </si>
  <si>
    <t>MUHAMMAD ANWAR KHAN</t>
  </si>
  <si>
    <t>03452216178</t>
  </si>
  <si>
    <t>0343-0215107</t>
  </si>
  <si>
    <t>02-111192-036</t>
  </si>
  <si>
    <t>ATTIA KOMAL</t>
  </si>
  <si>
    <t>03043542574</t>
  </si>
  <si>
    <t>0323-2017045</t>
  </si>
  <si>
    <t>02-111192-037</t>
  </si>
  <si>
    <t>MUHAMMAD</t>
  </si>
  <si>
    <t>NASIR HUSSAIN</t>
  </si>
  <si>
    <t>0332-2136991</t>
  </si>
  <si>
    <t>0333-3845332</t>
  </si>
  <si>
    <t>02-111192-038</t>
  </si>
  <si>
    <t>HIBASHAHID</t>
  </si>
  <si>
    <t>SHAHID AZIZ</t>
  </si>
  <si>
    <t>03333975762</t>
  </si>
  <si>
    <t>0336-3571925</t>
  </si>
  <si>
    <t>02-111192-039</t>
  </si>
  <si>
    <t>UMAR FAROOQ</t>
  </si>
  <si>
    <t>FAROOQ ALI KHAN</t>
  </si>
  <si>
    <t>03218725053</t>
  </si>
  <si>
    <t>0300-9269055</t>
  </si>
  <si>
    <t>02-111192-040</t>
  </si>
  <si>
    <t>MARIYAM YASIR</t>
  </si>
  <si>
    <t>YASIR</t>
  </si>
  <si>
    <t>03457576198</t>
  </si>
  <si>
    <t>0300-2297896</t>
  </si>
  <si>
    <t>02-111192-041</t>
  </si>
  <si>
    <t>SHIZZA AHMED RABBANI</t>
  </si>
  <si>
    <t>SHAKEEL AHMED RABBANI</t>
  </si>
  <si>
    <t>0323269940932699409</t>
  </si>
  <si>
    <t>0336-2218671</t>
  </si>
  <si>
    <t>02-111192-042</t>
  </si>
  <si>
    <t>SYED DANIYAL HUSSAINI</t>
  </si>
  <si>
    <t>SYED MUSTAFA KAMAL HUSSAINI</t>
  </si>
  <si>
    <t>0323-2341290</t>
  </si>
  <si>
    <t>0346-2329859</t>
  </si>
  <si>
    <t>02-111192-043</t>
  </si>
  <si>
    <t>AFFAN AHMED</t>
  </si>
  <si>
    <t>03002542789</t>
  </si>
  <si>
    <t>0304-0888615</t>
  </si>
  <si>
    <t>02-111192-044</t>
  </si>
  <si>
    <t>AROOBA</t>
  </si>
  <si>
    <t>MUHAMMAD RAEES ISMAIL</t>
  </si>
  <si>
    <t>0303-2942428</t>
  </si>
  <si>
    <t>0334-3527728</t>
  </si>
  <si>
    <t>02-111192-046</t>
  </si>
  <si>
    <t>SHAFAQ MAQSOOD</t>
  </si>
  <si>
    <t>MAQSOOD AHMED</t>
  </si>
  <si>
    <t>03453072725</t>
  </si>
  <si>
    <t>0336-0803649</t>
  </si>
  <si>
    <t>02-111192-047</t>
  </si>
  <si>
    <t>MUHAMMAD WAQAS</t>
  </si>
  <si>
    <t>0342-2343912</t>
  </si>
  <si>
    <t>0341-2684095</t>
  </si>
  <si>
    <t>02-111192-048</t>
  </si>
  <si>
    <t>MADIHA IFTIKHAR</t>
  </si>
  <si>
    <t>IFTIKHAR AHMED</t>
  </si>
  <si>
    <t>0336-3401285</t>
  </si>
  <si>
    <t>0335-2256881</t>
  </si>
  <si>
    <t>02-111192-049</t>
  </si>
  <si>
    <t>MUHAMMAD HUZAIFA QADEER</t>
  </si>
  <si>
    <t>QADEER AHMED</t>
  </si>
  <si>
    <t>03057177095</t>
  </si>
  <si>
    <t>0336-2340140</t>
  </si>
  <si>
    <t>02-111192-050</t>
  </si>
  <si>
    <t>MUNEERA KHAN</t>
  </si>
  <si>
    <t>MUHAMMAD MUNEEM KHAN</t>
  </si>
  <si>
    <t>03222976992</t>
  </si>
  <si>
    <t>0306-0824434</t>
  </si>
  <si>
    <t>02-111192-051</t>
  </si>
  <si>
    <t>SUMBUL</t>
  </si>
  <si>
    <t>0336-2897853</t>
  </si>
  <si>
    <t>0334-2933498</t>
  </si>
  <si>
    <t>02-111192-052</t>
  </si>
  <si>
    <t>OMAMA AZAM</t>
  </si>
  <si>
    <t>MUHAMMAD AZAM GHANI</t>
  </si>
  <si>
    <t>03062290564</t>
  </si>
  <si>
    <t>0310-2748202</t>
  </si>
  <si>
    <t>02-111192-053</t>
  </si>
  <si>
    <t>AREESHA JAMIL</t>
  </si>
  <si>
    <t>JAMIL AHMED ANSARI</t>
  </si>
  <si>
    <t>03004767859</t>
  </si>
  <si>
    <t>0304-3603601</t>
  </si>
  <si>
    <t>02-111192-054</t>
  </si>
  <si>
    <t>FARYAL FATIMA</t>
  </si>
  <si>
    <t>SHAMSUDIN</t>
  </si>
  <si>
    <t>03312134499</t>
  </si>
  <si>
    <t>0342-3436008</t>
  </si>
  <si>
    <t>02-111192-055</t>
  </si>
  <si>
    <t>SOHAIL RAZZAK</t>
  </si>
  <si>
    <t>03012940444</t>
  </si>
  <si>
    <t>0322-2371149</t>
  </si>
  <si>
    <t>02-111192-056</t>
  </si>
  <si>
    <t>MUHAMMAD USAMA ASHRAF</t>
  </si>
  <si>
    <t>03362490902</t>
  </si>
  <si>
    <t>0335-3064976</t>
  </si>
  <si>
    <t>02-111192-057</t>
  </si>
  <si>
    <t>SAMEEA</t>
  </si>
  <si>
    <t>BAZ GUL KHAN</t>
  </si>
  <si>
    <t>0334-0360582</t>
  </si>
  <si>
    <t>0315-2206473</t>
  </si>
  <si>
    <t>02-111192-058</t>
  </si>
  <si>
    <t>ARSLAN RIFAT</t>
  </si>
  <si>
    <t>RIFAT ZAMAN</t>
  </si>
  <si>
    <t>03352889301</t>
  </si>
  <si>
    <t>0334-2986691</t>
  </si>
  <si>
    <t>02-111192-059</t>
  </si>
  <si>
    <t>ALISHBA KHALID</t>
  </si>
  <si>
    <t>KHALID NISAR</t>
  </si>
  <si>
    <t>0321-2377411</t>
  </si>
  <si>
    <t>0343-3338448</t>
  </si>
  <si>
    <t>02-111192-060</t>
  </si>
  <si>
    <t>MOHAMMAD OSAMA ATIQ</t>
  </si>
  <si>
    <t>ATIQ UR REHMAN</t>
  </si>
  <si>
    <t>0300 8258256</t>
  </si>
  <si>
    <t>0312-8932506</t>
  </si>
  <si>
    <t>02-111192-061</t>
  </si>
  <si>
    <t>MUHAMMAD SHAYAN WAQAR</t>
  </si>
  <si>
    <t>WAQAR AHMED</t>
  </si>
  <si>
    <t>03320279608</t>
  </si>
  <si>
    <t>0334-3146280</t>
  </si>
  <si>
    <t>02-111192-062</t>
  </si>
  <si>
    <t>ARSALAN-E-HASHMAT</t>
  </si>
  <si>
    <t>HASHMAT ALI</t>
  </si>
  <si>
    <t>0312273521</t>
  </si>
  <si>
    <t>0331-1304178</t>
  </si>
  <si>
    <t>02-111192-063</t>
  </si>
  <si>
    <t>MAHAM WASEEM</t>
  </si>
  <si>
    <t>WASEEM JAHANGIR</t>
  </si>
  <si>
    <t>03040083164</t>
  </si>
  <si>
    <t>0312-2996849</t>
  </si>
  <si>
    <t>02-111192-065</t>
  </si>
  <si>
    <t>MUHAMMAD NAWAZ</t>
  </si>
  <si>
    <t>03155894593</t>
  </si>
  <si>
    <t>0331-2086752</t>
  </si>
  <si>
    <t>02-111192-066</t>
  </si>
  <si>
    <t>MUHAMMMAD YOUSUF</t>
  </si>
  <si>
    <t>03472567791</t>
  </si>
  <si>
    <t>0302-2406558</t>
  </si>
  <si>
    <t>02-111192-067</t>
  </si>
  <si>
    <t>AISHA</t>
  </si>
  <si>
    <t>03212700796</t>
  </si>
  <si>
    <t>0332-3908863</t>
  </si>
  <si>
    <t>02-111192-068</t>
  </si>
  <si>
    <t>SARDAR ABDUL WAHID KHAN</t>
  </si>
  <si>
    <t>03333454176</t>
  </si>
  <si>
    <t>0301-2316004</t>
  </si>
  <si>
    <t>02-111192-069</t>
  </si>
  <si>
    <t>MUHAMMAD HUZAIFA MAZHAR</t>
  </si>
  <si>
    <t>MUHAMMAD MAZHAR</t>
  </si>
  <si>
    <t>03459301495</t>
  </si>
  <si>
    <t>0333-2211955</t>
  </si>
  <si>
    <t>02-111192-070</t>
  </si>
  <si>
    <t>UMEMA SHOAIB</t>
  </si>
  <si>
    <t>MUHAMMAD SHOAIB</t>
  </si>
  <si>
    <t>03377166663</t>
  </si>
  <si>
    <t>0348-3393656</t>
  </si>
  <si>
    <t>02-111192-071</t>
  </si>
  <si>
    <t>AFSHEEN ZEHRA</t>
  </si>
  <si>
    <t>SYED MUHAMMAD RIZWAN ZAIDI</t>
  </si>
  <si>
    <t>03313624470</t>
  </si>
  <si>
    <t>0307-2696274</t>
  </si>
  <si>
    <t>02-111192-072</t>
  </si>
  <si>
    <t>AREESHA ALI</t>
  </si>
  <si>
    <t>ASGHAR ALI</t>
  </si>
  <si>
    <t>03102612426</t>
  </si>
  <si>
    <t>0331-6062284</t>
  </si>
  <si>
    <t>02-111192-073</t>
  </si>
  <si>
    <t xml:space="preserve">                                                                                                                               </t>
  </si>
  <si>
    <t>KHAULA EKRAM</t>
  </si>
  <si>
    <t>MUHAMMAD EKRAM HUSSAIN</t>
  </si>
  <si>
    <t>03482353796</t>
  </si>
  <si>
    <t>0332-0805692</t>
  </si>
  <si>
    <t>02-111192-074</t>
  </si>
  <si>
    <t>MEHWISH KHAN</t>
  </si>
  <si>
    <t>MUHAMMAD SAJID KHAN</t>
  </si>
  <si>
    <t>03025090802</t>
  </si>
  <si>
    <t>0331-2352987</t>
  </si>
  <si>
    <t>02-111192-075</t>
  </si>
  <si>
    <t>IBRAHIM ALI AZHAR BAHTTI</t>
  </si>
  <si>
    <t>ALI AZHAR</t>
  </si>
  <si>
    <t>0324-3323745</t>
  </si>
  <si>
    <t>02-111192-076</t>
  </si>
  <si>
    <t>MUHAMMAD FAHAD IMRAN</t>
  </si>
  <si>
    <t>03442049906</t>
  </si>
  <si>
    <t>0332-6855108</t>
  </si>
  <si>
    <t>02-111192-078</t>
  </si>
  <si>
    <t>MUHAMMAD ABBAS</t>
  </si>
  <si>
    <t>MUHAMMAD YAHYA</t>
  </si>
  <si>
    <t>0333-1297031</t>
  </si>
  <si>
    <t>0311-9331900</t>
  </si>
  <si>
    <t>02-111192-079</t>
  </si>
  <si>
    <t>DANIYAL</t>
  </si>
  <si>
    <t>SARFARAZ</t>
  </si>
  <si>
    <t>03340257212</t>
  </si>
  <si>
    <t>0334-1348454</t>
  </si>
  <si>
    <t>02-111192-080</t>
  </si>
  <si>
    <t>ATIKA SHAH</t>
  </si>
  <si>
    <t>AFSAR RAZA SHAH</t>
  </si>
  <si>
    <t>03321309654</t>
  </si>
  <si>
    <t>0300-2204065</t>
  </si>
  <si>
    <t>02-111192-081</t>
  </si>
  <si>
    <t>DOHA ASIF</t>
  </si>
  <si>
    <t>MUHAMMAD ASIF HAROON</t>
  </si>
  <si>
    <t>03052298866</t>
  </si>
  <si>
    <t>0332-3153353</t>
  </si>
  <si>
    <t>02-111192-085</t>
  </si>
  <si>
    <t>SALMAN RAZA</t>
  </si>
  <si>
    <t>SYED ANJUM RAZA</t>
  </si>
  <si>
    <t>03218726961</t>
  </si>
  <si>
    <t>0310-3677204</t>
  </si>
  <si>
    <t>02-111192-086</t>
  </si>
  <si>
    <t>HOORIAH RASHID</t>
  </si>
  <si>
    <t>SYED MUHAMMAD RASHID SHAUKAT</t>
  </si>
  <si>
    <t>03343875049</t>
  </si>
  <si>
    <t>0331-2363324</t>
  </si>
  <si>
    <t>02-111192-087</t>
  </si>
  <si>
    <t>ARSALAN TAHIR</t>
  </si>
  <si>
    <t>03242771997</t>
  </si>
  <si>
    <t>0345-2645240</t>
  </si>
  <si>
    <t>02-111192-088</t>
  </si>
  <si>
    <t>NOOMA RAGHIB</t>
  </si>
  <si>
    <t>SUFI RAGHIB MASOOD</t>
  </si>
  <si>
    <t>03003733911</t>
  </si>
  <si>
    <t>0302-2223259</t>
  </si>
  <si>
    <t>02-111192-089</t>
  </si>
  <si>
    <t>ALI HASSAN</t>
  </si>
  <si>
    <t>GHULAM RASOOL</t>
  </si>
  <si>
    <t>0305-1124682</t>
  </si>
  <si>
    <t>0324-3405136</t>
  </si>
  <si>
    <t>02-111192-091</t>
  </si>
  <si>
    <t>USAMA BIN QAMAR</t>
  </si>
  <si>
    <t>QAMAR IQBAL</t>
  </si>
  <si>
    <t>03312887087</t>
  </si>
  <si>
    <t>0324-2194037</t>
  </si>
  <si>
    <t>02-111192-093</t>
  </si>
  <si>
    <t>AHSAN AKHTER</t>
  </si>
  <si>
    <t>MUHAMMAD AKHTER</t>
  </si>
  <si>
    <t>03412537600</t>
  </si>
  <si>
    <t>0347-2788118</t>
  </si>
  <si>
    <t>02-111192-094</t>
  </si>
  <si>
    <t>MUSTAFA KHAN</t>
  </si>
  <si>
    <t>ISM JAN</t>
  </si>
  <si>
    <t>03002935066</t>
  </si>
  <si>
    <t>0302-2591151</t>
  </si>
  <si>
    <t>02-111192-095</t>
  </si>
  <si>
    <t>RASMEEN PATEL</t>
  </si>
  <si>
    <t>ABDUL RAZZAK PATEL</t>
  </si>
  <si>
    <t>0310-1006866</t>
  </si>
  <si>
    <t>0334-1664560</t>
  </si>
  <si>
    <t>02-111192-096</t>
  </si>
  <si>
    <t>TUBA MUHAMMAD HUSSAIN</t>
  </si>
  <si>
    <t>MUHAMMAD HUSSAIN</t>
  </si>
  <si>
    <t>03312397652</t>
  </si>
  <si>
    <t>0305-2292288</t>
  </si>
  <si>
    <t>02-111192-097</t>
  </si>
  <si>
    <t>AHMAD ZAIN UL ABEDIN</t>
  </si>
  <si>
    <t>ZAIN UL ABEDIN</t>
  </si>
  <si>
    <t>03002233919</t>
  </si>
  <si>
    <t>0345-8210274</t>
  </si>
  <si>
    <t>02-111192-098</t>
  </si>
  <si>
    <t>MARIUM RABNAWAZ</t>
  </si>
  <si>
    <t>RABNAWAZ LAKHA</t>
  </si>
  <si>
    <t>03343496089</t>
  </si>
  <si>
    <t>0334-3187187</t>
  </si>
  <si>
    <t>02-111192-099</t>
  </si>
  <si>
    <t>RUKHSAR  MUKHTAR</t>
  </si>
  <si>
    <t>MUHAMMAD MUKHTAR</t>
  </si>
  <si>
    <t>03208364277</t>
  </si>
  <si>
    <t>0335-2851405</t>
  </si>
  <si>
    <t>02-111192-100</t>
  </si>
  <si>
    <t>KASHMALA JADOON</t>
  </si>
  <si>
    <t>ANJUM NAWAZ</t>
  </si>
  <si>
    <t>03332357155</t>
  </si>
  <si>
    <t>0316-2925117</t>
  </si>
  <si>
    <t>02-111192-101</t>
  </si>
  <si>
    <t>MUHAMMAD HUZAIFA AZHAR</t>
  </si>
  <si>
    <t>MUHAMMAD AZHAR NAWAB</t>
  </si>
  <si>
    <t>03350200507</t>
  </si>
  <si>
    <t>0334-3577220</t>
  </si>
  <si>
    <t>02-111192-102</t>
  </si>
  <si>
    <t>UMAIR SULEMAN</t>
  </si>
  <si>
    <t>SULEMAN</t>
  </si>
  <si>
    <t>03452123397</t>
  </si>
  <si>
    <t>0312-0110434</t>
  </si>
  <si>
    <t>02-111192-103</t>
  </si>
  <si>
    <t>RAHEEL RASHEED GHAURI</t>
  </si>
  <si>
    <t>HAJI MUHAMMAD RASHEED GHAURI</t>
  </si>
  <si>
    <t>03468820866</t>
  </si>
  <si>
    <t>0343-8299007</t>
  </si>
  <si>
    <t>02-111192-104</t>
  </si>
  <si>
    <t>AMIRAH AMAN MEMON</t>
  </si>
  <si>
    <t>AMAN ULLAH MEMON</t>
  </si>
  <si>
    <t>03334540159</t>
  </si>
  <si>
    <t>0334-3558123</t>
  </si>
  <si>
    <t>02-111192-105</t>
  </si>
  <si>
    <t>ALINA HASHMI</t>
  </si>
  <si>
    <t>MUSHTAQ UR RAHMAN HASHMI</t>
  </si>
  <si>
    <t>0347-4442999</t>
  </si>
  <si>
    <t>0333-3456219</t>
  </si>
  <si>
    <t>02-111192-106</t>
  </si>
  <si>
    <t>JAVERIA ANIS</t>
  </si>
  <si>
    <t>MUHAMMAD ANIS</t>
  </si>
  <si>
    <t>03228201232</t>
  </si>
  <si>
    <t>0302-2888975</t>
  </si>
  <si>
    <t>02-111192-107</t>
  </si>
  <si>
    <t>FAIZA RAHAT</t>
  </si>
  <si>
    <t>RAHAT ALI</t>
  </si>
  <si>
    <t>03352391215</t>
  </si>
  <si>
    <t>0324-2109191</t>
  </si>
  <si>
    <t>02-111192-109</t>
  </si>
  <si>
    <t>MUHAMMAD ABDULLAH SHERWANI</t>
  </si>
  <si>
    <t>GHULAM MUHAMMAD</t>
  </si>
  <si>
    <t>03332151090</t>
  </si>
  <si>
    <t>0344-3663176</t>
  </si>
  <si>
    <t>02-111192-112</t>
  </si>
  <si>
    <t>BASIT ALI</t>
  </si>
  <si>
    <t>M SAIFAL CHANNA</t>
  </si>
  <si>
    <t>03353390062</t>
  </si>
  <si>
    <t>0311-2286612</t>
  </si>
  <si>
    <t>02-111192-113</t>
  </si>
  <si>
    <t>ABDUL HADI KHAN</t>
  </si>
  <si>
    <t>ZULFIQAR ALI KHAN</t>
  </si>
  <si>
    <t>03422679511</t>
  </si>
  <si>
    <t>0331-2180334</t>
  </si>
  <si>
    <t>02-111192-114</t>
  </si>
  <si>
    <t>NIMRA SIDDIQUI</t>
  </si>
  <si>
    <t>MUHAMMAD TARIQ SIDDIQUI</t>
  </si>
  <si>
    <t>03422575084</t>
  </si>
  <si>
    <t>0334-0375413</t>
  </si>
  <si>
    <t>02-111192-115</t>
  </si>
  <si>
    <t>MUHAMMAD WAJEEH</t>
  </si>
  <si>
    <t>03332469936</t>
  </si>
  <si>
    <t>0333-2468828</t>
  </si>
  <si>
    <t>02-111192-116</t>
  </si>
  <si>
    <t>ALISHBA ALI SIDDIQUI</t>
  </si>
  <si>
    <t>SHAUKAT ALI SIDDOIQUI</t>
  </si>
  <si>
    <t>03083798416</t>
  </si>
  <si>
    <t>0342-2328575</t>
  </si>
  <si>
    <t>02-111192-117</t>
  </si>
  <si>
    <t>MAHA HASNAIN</t>
  </si>
  <si>
    <t>MUHAMMAD ALI HASNAIN</t>
  </si>
  <si>
    <t>03089197176</t>
  </si>
  <si>
    <t>0331-8914998</t>
  </si>
  <si>
    <t>02-111192-118</t>
  </si>
  <si>
    <t>ASAD ZULFIQAR</t>
  </si>
  <si>
    <t>ZULFIQAR ALI BHATTI</t>
  </si>
  <si>
    <t>03333459166</t>
  </si>
  <si>
    <t>0335-2885227</t>
  </si>
  <si>
    <t>02-111192-119</t>
  </si>
  <si>
    <t>AYSHA SHOUKAT</t>
  </si>
  <si>
    <t>MUHAMMAD SHOUKAT</t>
  </si>
  <si>
    <t>03433433095</t>
  </si>
  <si>
    <t>0300-2625634</t>
  </si>
  <si>
    <t>02-111192-120</t>
  </si>
  <si>
    <t>MUBASIT ALI MAHESSAR</t>
  </si>
  <si>
    <t>MUSHTAQ YASEEN</t>
  </si>
  <si>
    <t>03312345352</t>
  </si>
  <si>
    <t>0336-2800635</t>
  </si>
  <si>
    <t>02-111192-121</t>
  </si>
  <si>
    <t>SAFA NADEEM HAMEED</t>
  </si>
  <si>
    <t>NADEEM HAMEED</t>
  </si>
  <si>
    <t>03069138446</t>
  </si>
  <si>
    <t>0332-8231503</t>
  </si>
  <si>
    <t>02-111192-122</t>
  </si>
  <si>
    <t>DUA JUNAID</t>
  </si>
  <si>
    <t>JUNAID ASHRAF</t>
  </si>
  <si>
    <t>03363120567</t>
  </si>
  <si>
    <t>0322-2525795</t>
  </si>
  <si>
    <t>02-111192-123</t>
  </si>
  <si>
    <t>KAYNAT SARWAR</t>
  </si>
  <si>
    <t>CHOUDHRY GHULAM SARWAR</t>
  </si>
  <si>
    <t>03213159696</t>
  </si>
  <si>
    <t>0345-8244754</t>
  </si>
  <si>
    <t>02-111192-124</t>
  </si>
  <si>
    <t>FATIMA REHMAN</t>
  </si>
  <si>
    <t>TAHIR REHMAN</t>
  </si>
  <si>
    <t>03471248590</t>
  </si>
  <si>
    <t>0322-5452745</t>
  </si>
  <si>
    <t>02-111192-126</t>
  </si>
  <si>
    <t>DANIA FAROOQUI</t>
  </si>
  <si>
    <t>ADNAN FASIH FAROOQUI</t>
  </si>
  <si>
    <t>03353577443</t>
  </si>
  <si>
    <t>0336-2254280</t>
  </si>
  <si>
    <t>02-111192-127</t>
  </si>
  <si>
    <t>KARIM SALEEM</t>
  </si>
  <si>
    <t>03132122238</t>
  </si>
  <si>
    <t>0335-3240422</t>
  </si>
  <si>
    <t>02-111192-128</t>
  </si>
  <si>
    <t>SYEDA IFFAT ZAHRA</t>
  </si>
  <si>
    <t>SYED TEHZEEB UL HASNAIN KAZMI</t>
  </si>
  <si>
    <t>03362302301</t>
  </si>
  <si>
    <t>0301-8238887</t>
  </si>
  <si>
    <t>02-111192-129</t>
  </si>
  <si>
    <t>NISHA ZAFAR</t>
  </si>
  <si>
    <t>SYED ZAFAR IQBAL</t>
  </si>
  <si>
    <t>03333349119</t>
  </si>
  <si>
    <t>0302-8494946</t>
  </si>
  <si>
    <t>02-111192-130</t>
  </si>
  <si>
    <t>MUHAMMAD ASHRAF</t>
  </si>
  <si>
    <t>03142567739</t>
  </si>
  <si>
    <t>0300-2844134</t>
  </si>
  <si>
    <t>02-111192-131</t>
  </si>
  <si>
    <t>AFIA WASEEM</t>
  </si>
  <si>
    <t>WASEEM AKTHAR</t>
  </si>
  <si>
    <t>03333518591</t>
  </si>
  <si>
    <t>0336-3800987</t>
  </si>
  <si>
    <t>02-111192-132</t>
  </si>
  <si>
    <t>ROMEHA RAFAY MUFTI</t>
  </si>
  <si>
    <t>RAFAY ISHTIAQ MUFTI</t>
  </si>
  <si>
    <t>03369996261</t>
  </si>
  <si>
    <t>0332-2848366</t>
  </si>
  <si>
    <t>02-111192-133</t>
  </si>
  <si>
    <t>MARYAM ILYAS</t>
  </si>
  <si>
    <t>ILYAS JABBAR</t>
  </si>
  <si>
    <t>03362221462</t>
  </si>
  <si>
    <t>0347-2555400</t>
  </si>
  <si>
    <t>02-111192-134</t>
  </si>
  <si>
    <t>FAIZAN KARIM</t>
  </si>
  <si>
    <t>HAJI KHAN</t>
  </si>
  <si>
    <t>03404769376</t>
  </si>
  <si>
    <t>0310-2313234</t>
  </si>
  <si>
    <t>02-111192-135</t>
  </si>
  <si>
    <t>SEHRISH HANIF</t>
  </si>
  <si>
    <t>MUHAMMAD HANIF</t>
  </si>
  <si>
    <t>03030251992</t>
  </si>
  <si>
    <t>0333-3270588</t>
  </si>
  <si>
    <t>02-111192-136</t>
  </si>
  <si>
    <t>NOOREEN</t>
  </si>
  <si>
    <t>MAQSOOD KARIM</t>
  </si>
  <si>
    <t>03329197919</t>
  </si>
  <si>
    <t>0324-2116188</t>
  </si>
  <si>
    <t>02-111192-137</t>
  </si>
  <si>
    <t>MUHAMMAD AMMAR SALEEM</t>
  </si>
  <si>
    <t>03047683393</t>
  </si>
  <si>
    <t>0347-2925147</t>
  </si>
  <si>
    <t>02-111192-138</t>
  </si>
  <si>
    <t>SYED MESUM HAIDER NAQVI</t>
  </si>
  <si>
    <t>SYED WALI HAIDER</t>
  </si>
  <si>
    <t>0333-3126763</t>
  </si>
  <si>
    <t>0334-4456736</t>
  </si>
  <si>
    <t>02-111192-140</t>
  </si>
  <si>
    <t>ZARMEEN ZAHID</t>
  </si>
  <si>
    <t>SYED MUHAMMAD ZAHID IMAM</t>
  </si>
  <si>
    <t>03062663146</t>
  </si>
  <si>
    <t>0311-1250833</t>
  </si>
  <si>
    <t>02-111192-141</t>
  </si>
  <si>
    <t>RIMSHA MARAJ KIRMANI</t>
  </si>
  <si>
    <t>MARAJ ATHAR KIRMANI</t>
  </si>
  <si>
    <t>0335-2496352</t>
  </si>
  <si>
    <t>0321-2103651</t>
  </si>
  <si>
    <t>02-111192-142</t>
  </si>
  <si>
    <t>SYEDA SHANSLEE ZAHRA</t>
  </si>
  <si>
    <t>SYED MUHAMMAD SHAKIL ALAM</t>
  </si>
  <si>
    <t>03312086268</t>
  </si>
  <si>
    <t>0322-3384649</t>
  </si>
  <si>
    <t>02-111192-143</t>
  </si>
  <si>
    <t>RABIA NADEEM</t>
  </si>
  <si>
    <t>NADEEM AHMAD</t>
  </si>
  <si>
    <t>03242718202</t>
  </si>
  <si>
    <t>0345-3012327</t>
  </si>
  <si>
    <t>02-111192-144</t>
  </si>
  <si>
    <t>NIMRA SHAHID</t>
  </si>
  <si>
    <t>SHAHID MEHMOOD</t>
  </si>
  <si>
    <t>03352862629</t>
  </si>
  <si>
    <t>0322-2550256</t>
  </si>
  <si>
    <t>02-111192-145</t>
  </si>
  <si>
    <t>ANUM GHAZALI</t>
  </si>
  <si>
    <t>MUHAMMAD ARSHAD GHAZALI</t>
  </si>
  <si>
    <t>03072868675</t>
  </si>
  <si>
    <t>0334-3684757</t>
  </si>
  <si>
    <t>02-111192-146</t>
  </si>
  <si>
    <t>ZOYA NASIR</t>
  </si>
  <si>
    <t>NASIR FEROZE</t>
  </si>
  <si>
    <t>0331-3570850</t>
  </si>
  <si>
    <t>0334-3281857</t>
  </si>
  <si>
    <t>02-111192-149</t>
  </si>
  <si>
    <t>MUHAMMED AHMED RAZA KHAN</t>
  </si>
  <si>
    <t>ABDUL RAHMAN KHAN</t>
  </si>
  <si>
    <t>0341-4285068</t>
  </si>
  <si>
    <t>0324-3321468</t>
  </si>
  <si>
    <t>02-111192-150</t>
  </si>
  <si>
    <t>MUNIBA FATIMA</t>
  </si>
  <si>
    <t>MUHAMMAD NASIR MEHMOOD</t>
  </si>
  <si>
    <t>03422484448</t>
  </si>
  <si>
    <t>0336-2248788</t>
  </si>
  <si>
    <t>02-111192-151</t>
  </si>
  <si>
    <t>FARIHA BATOOL NAQVI</t>
  </si>
  <si>
    <t>SYED ASLAM NAQVI</t>
  </si>
  <si>
    <t>03412512811</t>
  </si>
  <si>
    <t>0306-2377299</t>
  </si>
  <si>
    <t>02-111192-152</t>
  </si>
  <si>
    <t>AYESHA</t>
  </si>
  <si>
    <t>03002683235</t>
  </si>
  <si>
    <t>0332-2092184</t>
  </si>
  <si>
    <t>02-111192-153</t>
  </si>
  <si>
    <t>RAMSHA MOIN KHAN</t>
  </si>
  <si>
    <t>MUHAMMAD MOIN KHAN</t>
  </si>
  <si>
    <t>03208209495</t>
  </si>
  <si>
    <t>0332-3654384</t>
  </si>
  <si>
    <t>02-111192-154</t>
  </si>
  <si>
    <t>AMNA KHAN</t>
  </si>
  <si>
    <t>SALEEM RIAZ</t>
  </si>
  <si>
    <t>03363177058</t>
  </si>
  <si>
    <t>0332-3122678</t>
  </si>
  <si>
    <t>02-111192-155</t>
  </si>
  <si>
    <t>AMINA HAYA</t>
  </si>
  <si>
    <t>03362094119</t>
  </si>
  <si>
    <t>0336-3858355</t>
  </si>
  <si>
    <t>02-111192-156</t>
  </si>
  <si>
    <t>SHEIKH MUHAMMAD IBRAHIM</t>
  </si>
  <si>
    <t>S.M. SAMI</t>
  </si>
  <si>
    <t>0331-2892165</t>
  </si>
  <si>
    <t>0344-2217250</t>
  </si>
  <si>
    <t>02-111192-157</t>
  </si>
  <si>
    <t>MAHA ANSARI</t>
  </si>
  <si>
    <t>MUHAMMAD TARIQ JAMEEL</t>
  </si>
  <si>
    <t>03212896975</t>
  </si>
  <si>
    <t>0305-3408139</t>
  </si>
  <si>
    <t>02-111192-158</t>
  </si>
  <si>
    <t>MUHAMMAD ILYAS DOGAR</t>
  </si>
  <si>
    <t>CHUDRY ALI AKBER</t>
  </si>
  <si>
    <t>03313390681</t>
  </si>
  <si>
    <t>0304-3072394</t>
  </si>
  <si>
    <t>02-111192-159</t>
  </si>
  <si>
    <t>FAREENA AHMED</t>
  </si>
  <si>
    <t>SHEIKH AHMED</t>
  </si>
  <si>
    <t>03132970701</t>
  </si>
  <si>
    <t>0305-2425048</t>
  </si>
  <si>
    <t>02-111192-160</t>
  </si>
  <si>
    <t>SAMAVIA ALEEM</t>
  </si>
  <si>
    <t>ABDUL ALEEM KHAN</t>
  </si>
  <si>
    <t>03313052305</t>
  </si>
  <si>
    <t>0300-2632702</t>
  </si>
  <si>
    <t>02-111192-161</t>
  </si>
  <si>
    <t>SIDRAH IQBAL KHAN</t>
  </si>
  <si>
    <t>03353232542</t>
  </si>
  <si>
    <t>0324-2150624</t>
  </si>
  <si>
    <t>02-111192-162</t>
  </si>
  <si>
    <t>03341685468</t>
  </si>
  <si>
    <t>0332-2326016</t>
  </si>
  <si>
    <t>02-111192-163</t>
  </si>
  <si>
    <t>TAHREEM ZAKIR</t>
  </si>
  <si>
    <t>MUHAMMAD ZAKIR</t>
  </si>
  <si>
    <t>0346-0336603</t>
  </si>
  <si>
    <t>0331-9286865</t>
  </si>
  <si>
    <t>02-111192-164</t>
  </si>
  <si>
    <t>SYED SAAD ALI</t>
  </si>
  <si>
    <t>03353466158</t>
  </si>
  <si>
    <t>0302-8269666</t>
  </si>
  <si>
    <t>02-111192-165</t>
  </si>
  <si>
    <t>HAMZA RIAZ</t>
  </si>
  <si>
    <t>RIAZ RASHID</t>
  </si>
  <si>
    <t>03472031023</t>
  </si>
  <si>
    <t>0300-0369825</t>
  </si>
  <si>
    <t>02-111192-166</t>
  </si>
  <si>
    <t>SABA ADNAN</t>
  </si>
  <si>
    <t>SYED ADNAN HUSSAIN</t>
  </si>
  <si>
    <t>0300-2086342</t>
  </si>
  <si>
    <t>0300-2008012</t>
  </si>
  <si>
    <t>02-111192-167</t>
  </si>
  <si>
    <t>SYED VEHEB HASAN RIZVI</t>
  </si>
  <si>
    <t>SYED TAQI HASSAN RIZVI</t>
  </si>
  <si>
    <t>03002640472</t>
  </si>
  <si>
    <t>0336-0055296</t>
  </si>
  <si>
    <t>02-111192-168</t>
  </si>
  <si>
    <t>ANUSHA ISHTIAQ KHAN</t>
  </si>
  <si>
    <t>ISHTIAQ AHMED KHAN</t>
  </si>
  <si>
    <t>03002696502</t>
  </si>
  <si>
    <t>0324-2411309</t>
  </si>
  <si>
    <t>02-111192-169</t>
  </si>
  <si>
    <t>SYED UZAIR AHMED SHAH</t>
  </si>
  <si>
    <t>SYED ZUBAIR AHMED SHAH</t>
  </si>
  <si>
    <t>03363407597</t>
  </si>
  <si>
    <t>0308-2226012</t>
  </si>
  <si>
    <t>02-111192-170</t>
  </si>
  <si>
    <t>MUHAMMAD NABEEL BAIG</t>
  </si>
  <si>
    <t>ABID BAIG</t>
  </si>
  <si>
    <t>03357322279</t>
  </si>
  <si>
    <t>0345-3335000</t>
  </si>
  <si>
    <t>02-111192-171</t>
  </si>
  <si>
    <t>MARIAM</t>
  </si>
  <si>
    <t>HAJI MUHAMMAD NADEEEM</t>
  </si>
  <si>
    <t>03458879845</t>
  </si>
  <si>
    <t>0313-1433555</t>
  </si>
  <si>
    <t>02-111192-172</t>
  </si>
  <si>
    <t>AGHA SHAHZAIB</t>
  </si>
  <si>
    <t>JAVED AHMED</t>
  </si>
  <si>
    <t>0333-7204879</t>
  </si>
  <si>
    <t>0334-2444878</t>
  </si>
  <si>
    <t>02-111192-173</t>
  </si>
  <si>
    <t>LAIBA ALI</t>
  </si>
  <si>
    <t>03048318135</t>
  </si>
  <si>
    <t>0315-2133158</t>
  </si>
  <si>
    <t>02-111192-174</t>
  </si>
  <si>
    <t>SYEDA HIRA REHMAN</t>
  </si>
  <si>
    <t>OBAID UR REHMAN</t>
  </si>
  <si>
    <t>03046910805</t>
  </si>
  <si>
    <t>0341-2209623</t>
  </si>
  <si>
    <t>02-111192-175</t>
  </si>
  <si>
    <t>TAN HUSSAIN</t>
  </si>
  <si>
    <t>03009205053</t>
  </si>
  <si>
    <t>0316-8659012</t>
  </si>
  <si>
    <t>02-111192-176</t>
  </si>
  <si>
    <t>MANAHIL</t>
  </si>
  <si>
    <t>GHULAM MUSTAFA</t>
  </si>
  <si>
    <t>03351371541</t>
  </si>
  <si>
    <t>0307-2188439</t>
  </si>
  <si>
    <t>02-111192-177</t>
  </si>
  <si>
    <t>WASFIA ANSARI</t>
  </si>
  <si>
    <t>WASEEM AHMED ANSARI</t>
  </si>
  <si>
    <t>03327814782</t>
  </si>
  <si>
    <t>0341-1283258</t>
  </si>
  <si>
    <t>02-111192-179</t>
  </si>
  <si>
    <t>IFRA AKHTER</t>
  </si>
  <si>
    <t>AKHTER MAHMOOD</t>
  </si>
  <si>
    <t>03009291641</t>
  </si>
  <si>
    <t>0311-2926232</t>
  </si>
  <si>
    <t>02-111192-180</t>
  </si>
  <si>
    <t>DUSHA AWAIS</t>
  </si>
  <si>
    <t>MUHAMMAD AWAIS CHANNA</t>
  </si>
  <si>
    <t>03101095017</t>
  </si>
  <si>
    <t>0331-0221741</t>
  </si>
  <si>
    <t>02-111192-181</t>
  </si>
  <si>
    <t>FAJAR SALEEM</t>
  </si>
  <si>
    <t>BABAR SALEEM</t>
  </si>
  <si>
    <t>03362611495</t>
  </si>
  <si>
    <t>0334-3776206</t>
  </si>
  <si>
    <t>02-111192-182</t>
  </si>
  <si>
    <t>AHSAN KHAN</t>
  </si>
  <si>
    <t>HAKEEM KHAN</t>
  </si>
  <si>
    <t>03032504075</t>
  </si>
  <si>
    <t>0341-2589672</t>
  </si>
  <si>
    <t>02-111192-183</t>
  </si>
  <si>
    <t>FURQAN UL MUJTABA</t>
  </si>
  <si>
    <t>SALEEMUDDIN</t>
  </si>
  <si>
    <t>03343008620</t>
  </si>
  <si>
    <t>0333-4452632</t>
  </si>
  <si>
    <t>02-111192-184</t>
  </si>
  <si>
    <t>SHAHZINA IQBAL SUDDIUI</t>
  </si>
  <si>
    <t>NASIM IQBALSIDDIQUI</t>
  </si>
  <si>
    <t>03041333030</t>
  </si>
  <si>
    <t>0332-8259156</t>
  </si>
  <si>
    <t>02-111192-185</t>
  </si>
  <si>
    <t>SAYED WAQAR HUSAIN</t>
  </si>
  <si>
    <t>SAYED AQUEEL HUSAIN</t>
  </si>
  <si>
    <t>03350202253</t>
  </si>
  <si>
    <t>0332-3167212</t>
  </si>
  <si>
    <t>02-111192-186</t>
  </si>
  <si>
    <t>SYED MUHAMMAD ABBAS NAQVI</t>
  </si>
  <si>
    <t>SYED SAJJAD HUSSAIN NAQVI</t>
  </si>
  <si>
    <t>03332236570</t>
  </si>
  <si>
    <t>0345-3461860</t>
  </si>
  <si>
    <t>02-111192-187</t>
  </si>
  <si>
    <t>SUMMAIYA</t>
  </si>
  <si>
    <t>JAVAID IQBAL</t>
  </si>
  <si>
    <t>03212860558</t>
  </si>
  <si>
    <t>0335-2476601</t>
  </si>
  <si>
    <t>02-111192-188</t>
  </si>
  <si>
    <t>ASRA</t>
  </si>
  <si>
    <t>IRFAN YOUNUS</t>
  </si>
  <si>
    <t>03161008037</t>
  </si>
  <si>
    <t>0331-2180048</t>
  </si>
  <si>
    <t>02-111192-189</t>
  </si>
  <si>
    <t>FAIQ BIN AZAM</t>
  </si>
  <si>
    <t>03002514068</t>
  </si>
  <si>
    <t>0335-0300773</t>
  </si>
  <si>
    <t>02-111192-190</t>
  </si>
  <si>
    <t>MUNIBA</t>
  </si>
  <si>
    <t>NISAR AHMED</t>
  </si>
  <si>
    <t>03412184281</t>
  </si>
  <si>
    <t>0332-3650354</t>
  </si>
  <si>
    <t>02-111192-191</t>
  </si>
  <si>
    <t>WAHIBA ALI</t>
  </si>
  <si>
    <t>SYED SHOUKAT ALI</t>
  </si>
  <si>
    <t>03456202375</t>
  </si>
  <si>
    <t>0300-5206298</t>
  </si>
  <si>
    <t>02-111192-192</t>
  </si>
  <si>
    <t>MEHJABEEN TARIQ</t>
  </si>
  <si>
    <t>MUHAMMAD TARIQ JAVED</t>
  </si>
  <si>
    <t>03202009119</t>
  </si>
  <si>
    <t>0306-3257200</t>
  </si>
  <si>
    <t>02-111192-193</t>
  </si>
  <si>
    <t>MEHWISH</t>
  </si>
  <si>
    <t>03312440522</t>
  </si>
  <si>
    <t>0312-2769416</t>
  </si>
  <si>
    <t>02-111192-194</t>
  </si>
  <si>
    <t>WARISHA</t>
  </si>
  <si>
    <t>0300-2654826</t>
  </si>
  <si>
    <t>0321-2629655</t>
  </si>
  <si>
    <t>02-111192-195</t>
  </si>
  <si>
    <t>FAWAD SHAH</t>
  </si>
  <si>
    <t>IKRAM UL HUDA</t>
  </si>
  <si>
    <t>03333207779</t>
  </si>
  <si>
    <t>0313-2319057</t>
  </si>
  <si>
    <t>02-111192-196</t>
  </si>
  <si>
    <t>MUHAMMAD HUZAIFA SULTAN</t>
  </si>
  <si>
    <t>TARIQ SULTAN</t>
  </si>
  <si>
    <t>03052070026</t>
  </si>
  <si>
    <t>0335-0217011</t>
  </si>
  <si>
    <t>02-111192-197</t>
  </si>
  <si>
    <t>YASHAL</t>
  </si>
  <si>
    <t>MUHAMMAD FAHEEM</t>
  </si>
  <si>
    <t>0305-3430677</t>
  </si>
  <si>
    <t>0335-1316967</t>
  </si>
  <si>
    <t>02-111192-198</t>
  </si>
  <si>
    <t>MEHARULLAH</t>
  </si>
  <si>
    <t>03343825982</t>
  </si>
  <si>
    <t>0336-3233774</t>
  </si>
  <si>
    <t>02-111192-199</t>
  </si>
  <si>
    <t>AQSA FAROOQ</t>
  </si>
  <si>
    <t>FAROOQ AHMED</t>
  </si>
  <si>
    <t>0300-8237890</t>
  </si>
  <si>
    <t>0302-8925827</t>
  </si>
  <si>
    <t>02-111192-200</t>
  </si>
  <si>
    <t>HAMNA</t>
  </si>
  <si>
    <t>NASEER AHMED</t>
  </si>
  <si>
    <t>03362472246</t>
  </si>
  <si>
    <t>0332-7691524</t>
  </si>
  <si>
    <t>02-111192-201</t>
  </si>
  <si>
    <t>AQZAIB YOUNAS</t>
  </si>
  <si>
    <t>YOUNAS SARDAR</t>
  </si>
  <si>
    <t>0348-2826639</t>
  </si>
  <si>
    <t>0342-2351356</t>
  </si>
  <si>
    <t>02-111192-202</t>
  </si>
  <si>
    <t>MUSKAN ABDULLAH</t>
  </si>
  <si>
    <t>ABDULLAH</t>
  </si>
  <si>
    <t>03333483509</t>
  </si>
  <si>
    <t>0341-2915474</t>
  </si>
  <si>
    <t>02-111192-203</t>
  </si>
  <si>
    <t>UZMA</t>
  </si>
  <si>
    <t>NAZEER AHMED</t>
  </si>
  <si>
    <t>03342877995</t>
  </si>
  <si>
    <t>0311-2862614</t>
  </si>
  <si>
    <t>02-111192-204</t>
  </si>
  <si>
    <t>SAIRA KHAN</t>
  </si>
  <si>
    <t>KHAN MUHAMMAD</t>
  </si>
  <si>
    <t>03343307587</t>
  </si>
  <si>
    <t>0336-3735195</t>
  </si>
  <si>
    <t>02-111192-205</t>
  </si>
  <si>
    <t>KAINAT BARKAT ALI</t>
  </si>
  <si>
    <t>BARKAT ALI</t>
  </si>
  <si>
    <t>03404851733</t>
  </si>
  <si>
    <t>0334-2976182</t>
  </si>
  <si>
    <t>02-111192-206</t>
  </si>
  <si>
    <t>ARSLAN AYAZ MEMON</t>
  </si>
  <si>
    <t>AYAZ ALI MEMON</t>
  </si>
  <si>
    <t>03312226684</t>
  </si>
  <si>
    <t>0336-8550363</t>
  </si>
  <si>
    <t>02-111192-208</t>
  </si>
  <si>
    <t>ABDUL FAHEEM</t>
  </si>
  <si>
    <t>ABDUL QAYOOM</t>
  </si>
  <si>
    <t>03152602443</t>
  </si>
  <si>
    <t>0333-3646406</t>
  </si>
  <si>
    <t>02-111192-209</t>
  </si>
  <si>
    <t>JAHANGEER HUSSAIN</t>
  </si>
  <si>
    <t>MANZOOR HUSSAIN</t>
  </si>
  <si>
    <t>03473090400</t>
  </si>
  <si>
    <t>0333-2151062</t>
  </si>
  <si>
    <t>02-111192-210</t>
  </si>
  <si>
    <t>SHAHERYAR ANSARI</t>
  </si>
  <si>
    <t>FAISAL MANSOOR ANSARI</t>
  </si>
  <si>
    <t>03128695130</t>
  </si>
  <si>
    <t>0324-2555027</t>
  </si>
  <si>
    <t>02-111192-211</t>
  </si>
  <si>
    <t>EMAN SOHAEL</t>
  </si>
  <si>
    <t>MUHAMMAD SOHAEL YOUSUF</t>
  </si>
  <si>
    <t>03242039814</t>
  </si>
  <si>
    <t>0303-2892845</t>
  </si>
  <si>
    <t>02-111192-212</t>
  </si>
  <si>
    <t>SOHA</t>
  </si>
  <si>
    <t>NASARULLAH</t>
  </si>
  <si>
    <t>03003994199</t>
  </si>
  <si>
    <t>0333-3512751</t>
  </si>
  <si>
    <t>02-111192-213</t>
  </si>
  <si>
    <t>KHALID USMAN</t>
  </si>
  <si>
    <t>03401105430</t>
  </si>
  <si>
    <t>0332-7083410</t>
  </si>
  <si>
    <t>02-111192-214</t>
  </si>
  <si>
    <t>MOAZA BASHIR</t>
  </si>
  <si>
    <t>03112222014</t>
  </si>
  <si>
    <t>0347-2752790</t>
  </si>
  <si>
    <t>02-111192-215</t>
  </si>
  <si>
    <t>SCHARJEEL MEHBOOB</t>
  </si>
  <si>
    <t>03022116663</t>
  </si>
  <si>
    <t>0308-3222682</t>
  </si>
  <si>
    <t>02-111192-216</t>
  </si>
  <si>
    <t>HAFIZ MUDASSIR JAVAID</t>
  </si>
  <si>
    <t>03410294613</t>
  </si>
  <si>
    <t>0300-2505537</t>
  </si>
  <si>
    <t>02-111192-217</t>
  </si>
  <si>
    <t>MUHAMMAD KAMRAN</t>
  </si>
  <si>
    <t>03339767355</t>
  </si>
  <si>
    <t>0335-3088384</t>
  </si>
  <si>
    <t>02-111192-218</t>
  </si>
  <si>
    <t>AAIMA WAHAJ</t>
  </si>
  <si>
    <t>WAHAJ AHMED SIDDIQUI</t>
  </si>
  <si>
    <t>03158441899</t>
  </si>
  <si>
    <t>0334-2034244</t>
  </si>
  <si>
    <t>02-111192-219</t>
  </si>
  <si>
    <t>MAHAK ABDUL WAHEED</t>
  </si>
  <si>
    <t>03482325091</t>
  </si>
  <si>
    <t>0310-1092213</t>
  </si>
  <si>
    <t>02-111192-220</t>
  </si>
  <si>
    <t>SHAHMEER MALIK</t>
  </si>
  <si>
    <t>FARHAN MALIK</t>
  </si>
  <si>
    <t>0313-2883995</t>
  </si>
  <si>
    <t>0335-3232542</t>
  </si>
  <si>
    <t>02-111192-221</t>
  </si>
  <si>
    <t>FAIZAN ALI</t>
  </si>
  <si>
    <t>03040214570</t>
  </si>
  <si>
    <t>02-111192-222</t>
  </si>
  <si>
    <t>HIBA KHALID</t>
  </si>
  <si>
    <t>KHALID BIN IRFAN</t>
  </si>
  <si>
    <t>03040214571</t>
  </si>
  <si>
    <t>0345-2833138</t>
  </si>
  <si>
    <t>02-111192-223</t>
  </si>
  <si>
    <t>MUHAMMAD AHMED ASHRAF</t>
  </si>
  <si>
    <t>03040214572</t>
  </si>
  <si>
    <t>0336-1260918</t>
  </si>
  <si>
    <t>02-111192-224</t>
  </si>
  <si>
    <t>USAMA RIAZ</t>
  </si>
  <si>
    <t>RIAZ UDDIN</t>
  </si>
  <si>
    <t>03040214573</t>
  </si>
  <si>
    <t>0343-2470035</t>
  </si>
  <si>
    <t>02-111192-225</t>
  </si>
  <si>
    <t>HURAIRAH ATHAR</t>
  </si>
  <si>
    <t>MUHAMMAD ATHAR</t>
  </si>
  <si>
    <t>03040214574</t>
  </si>
  <si>
    <t>02-111192-226</t>
  </si>
  <si>
    <t>MUHAMMAD SARIM HUSSAIN FARSHORI</t>
  </si>
  <si>
    <t>MUHAMMAD RIZWAN HUSSAIN FARSHORI</t>
  </si>
  <si>
    <t>03040214576</t>
  </si>
  <si>
    <t>02-111192-227</t>
  </si>
  <si>
    <t>RIDA KHAN</t>
  </si>
  <si>
    <t>KASHIF AIJAZ KHAN</t>
  </si>
  <si>
    <t>03040214579</t>
  </si>
  <si>
    <t>02-111192-228</t>
  </si>
  <si>
    <t>SEHRISH IQBAL</t>
  </si>
  <si>
    <t>IQBAL</t>
  </si>
  <si>
    <t>03040214580</t>
  </si>
  <si>
    <t>02-111192-229</t>
  </si>
  <si>
    <t>MUHAMMAD UMER ARSHAD</t>
  </si>
  <si>
    <t>03040214582</t>
  </si>
  <si>
    <t>02-111192-230</t>
  </si>
  <si>
    <t>FATIMA ABDUL REHMAN</t>
  </si>
  <si>
    <t>03040214583</t>
  </si>
  <si>
    <t>02-111192-231</t>
  </si>
  <si>
    <t>MEHBOOBILAHI</t>
  </si>
  <si>
    <t>NOUROZE KHAN</t>
  </si>
  <si>
    <t>03040214584</t>
  </si>
  <si>
    <t>02-111192-232</t>
  </si>
  <si>
    <t>AISHA ATHAR</t>
  </si>
  <si>
    <t>ATHAR ALAM KHAN</t>
  </si>
  <si>
    <t>03040214585</t>
  </si>
  <si>
    <t>02-111192-233</t>
  </si>
  <si>
    <t>VEENA KUMARI</t>
  </si>
  <si>
    <t>MUKESH KUMAR</t>
  </si>
  <si>
    <t>03040214586</t>
  </si>
  <si>
    <t>02-111192-234</t>
  </si>
  <si>
    <t>TOOBA MUHAMMAD</t>
  </si>
  <si>
    <t>03040214587</t>
  </si>
  <si>
    <t>02-111192-235</t>
  </si>
  <si>
    <t>RABAB FATIMA</t>
  </si>
  <si>
    <t>SYED ARIF ASKARI</t>
  </si>
  <si>
    <t>03040214588</t>
  </si>
  <si>
    <t>02-111192-236</t>
  </si>
  <si>
    <t>KHUBAIB AHMED</t>
  </si>
  <si>
    <t>03040214590</t>
  </si>
  <si>
    <t>02-111192-237</t>
  </si>
  <si>
    <t>KANZA AHMED</t>
  </si>
  <si>
    <t>03040214591</t>
  </si>
  <si>
    <t>02-111192-238</t>
  </si>
  <si>
    <t>TAHA HAMEED</t>
  </si>
  <si>
    <t>03040214592</t>
  </si>
  <si>
    <t>02-111192-239</t>
  </si>
  <si>
    <t>OMM E FARWA</t>
  </si>
  <si>
    <t>AFTAB AHMED KHAN</t>
  </si>
  <si>
    <t>03040214594</t>
  </si>
  <si>
    <t>02-111192-241</t>
  </si>
  <si>
    <t>SHAYAN E ZOYA ZAFAR</t>
  </si>
  <si>
    <t>ZAFAR JAVED</t>
  </si>
  <si>
    <t>03040214597</t>
  </si>
  <si>
    <t>02-111192-242</t>
  </si>
  <si>
    <t>TALHA ZAHOOR</t>
  </si>
  <si>
    <t>ZAHOOR MUHAMMAD</t>
  </si>
  <si>
    <t>03040214598</t>
  </si>
  <si>
    <t>02-111192-243</t>
  </si>
  <si>
    <t>FURQAN HAFEEZ</t>
  </si>
  <si>
    <t>HAFEEZ UD DIN</t>
  </si>
  <si>
    <t>03040214599</t>
  </si>
  <si>
    <t>02-111192-244</t>
  </si>
  <si>
    <t>DANIA IQBAL</t>
  </si>
  <si>
    <t>MUHAMMAD IQBALNAGARIA</t>
  </si>
  <si>
    <t>03040214600</t>
  </si>
  <si>
    <t>02-111192-245</t>
  </si>
  <si>
    <t>MUHAMMAD HAMMAD ANJUM</t>
  </si>
  <si>
    <t>MUHAMMAD ANJUM</t>
  </si>
  <si>
    <t>03040214602</t>
  </si>
  <si>
    <t>02-111192-246</t>
  </si>
  <si>
    <t>KUMARI SHEENA</t>
  </si>
  <si>
    <t>MAHESH KUMAR</t>
  </si>
  <si>
    <t>03040214603</t>
  </si>
  <si>
    <t>02-111192-247</t>
  </si>
  <si>
    <t>MARIUM JAMIL</t>
  </si>
  <si>
    <t>JAMIL UR RAHMAN KHAN</t>
  </si>
  <si>
    <t>03040214604</t>
  </si>
  <si>
    <t>02-111192-248</t>
  </si>
  <si>
    <t>LAIBA SALEEM</t>
  </si>
  <si>
    <t>03040214605</t>
  </si>
  <si>
    <t>02-111192-249</t>
  </si>
  <si>
    <t>SOHAIB HASAN KHAN</t>
  </si>
  <si>
    <t>JAWED HASAN</t>
  </si>
  <si>
    <t>03040214606</t>
  </si>
  <si>
    <t>02-111192-250</t>
  </si>
  <si>
    <t>MUHAMMAD HASSAN</t>
  </si>
  <si>
    <t>SALEEM ABDUL SATTAR</t>
  </si>
  <si>
    <t>03040214607</t>
  </si>
  <si>
    <t>02-111192-251</t>
  </si>
  <si>
    <t>SAMRA KAYANI</t>
  </si>
  <si>
    <t>SAJJAD AHMED</t>
  </si>
  <si>
    <t>03040214608</t>
  </si>
  <si>
    <t>02-111192-253</t>
  </si>
  <si>
    <t>SHAHBAZ SHAH FAISAL BALOCH</t>
  </si>
  <si>
    <t>SHAH FAISAL BALOCH</t>
  </si>
  <si>
    <t>03040214611</t>
  </si>
  <si>
    <t>02-111192-254</t>
  </si>
  <si>
    <t>FARYAL SHAHID</t>
  </si>
  <si>
    <t>03040214612</t>
  </si>
  <si>
    <t>02-111192-255</t>
  </si>
  <si>
    <t>TAHIRA NAEEM</t>
  </si>
  <si>
    <t>NAEEM SAEED</t>
  </si>
  <si>
    <t>03040214613</t>
  </si>
  <si>
    <t>02-111192-256</t>
  </si>
  <si>
    <t>HIBA ATIQ</t>
  </si>
  <si>
    <t>ATIQ AHMED</t>
  </si>
  <si>
    <t>03040214614</t>
  </si>
  <si>
    <t>02-111192-257</t>
  </si>
  <si>
    <t>FAHEEM CHHAJRO</t>
  </si>
  <si>
    <t>HIDAYATULLAH</t>
  </si>
  <si>
    <t>03040214615</t>
  </si>
  <si>
    <t>02-111192-259</t>
  </si>
  <si>
    <t>KINDA AFTAB SUBHAN</t>
  </si>
  <si>
    <t>AFTAB SUBHAN</t>
  </si>
  <si>
    <t>03040214617</t>
  </si>
  <si>
    <t>02-111192-261</t>
  </si>
  <si>
    <t>03040214619</t>
  </si>
  <si>
    <t>02-111192-262</t>
  </si>
  <si>
    <t>ABDUL AZIZ SATTAR</t>
  </si>
  <si>
    <t>SAJID SATTAR</t>
  </si>
  <si>
    <t>03040214620</t>
  </si>
  <si>
    <t>02-111192-263</t>
  </si>
  <si>
    <t>HAMZA HASSAN</t>
  </si>
  <si>
    <t>ANWAR HASSAN</t>
  </si>
  <si>
    <t>03040214621</t>
  </si>
  <si>
    <t>02-111192-264</t>
  </si>
  <si>
    <t>FIZA IQBAL</t>
  </si>
  <si>
    <t>MUHAMMAD IQBAL NAQVI</t>
  </si>
  <si>
    <t>03040214622</t>
  </si>
  <si>
    <t>02-111192-265</t>
  </si>
  <si>
    <t>FATHEEA FAROOQ</t>
  </si>
  <si>
    <t>GHULAM FAROOQ</t>
  </si>
  <si>
    <t>03040214623</t>
  </si>
  <si>
    <t>02-111192-266</t>
  </si>
  <si>
    <t>MUHAMMAD ABUBAKAR</t>
  </si>
  <si>
    <t>03040214624</t>
  </si>
  <si>
    <t>02-111192-267</t>
  </si>
  <si>
    <t>MUHAMMAD SHAYAN KHAN</t>
  </si>
  <si>
    <t>MASROOR KHAN</t>
  </si>
  <si>
    <t>03040214625</t>
  </si>
  <si>
    <t>02-111192-268</t>
  </si>
  <si>
    <t>MUSAIB AHMED</t>
  </si>
  <si>
    <t>ALTAF AHMED SHAH</t>
  </si>
  <si>
    <t>03040214626</t>
  </si>
  <si>
    <t>02-111192-269</t>
  </si>
  <si>
    <t>SYED ZAMMAN ALI</t>
  </si>
  <si>
    <t>SYED FAROOQ ALI</t>
  </si>
  <si>
    <t>03040214627</t>
  </si>
  <si>
    <t>02-111192-270</t>
  </si>
  <si>
    <t>HAFIZ MUHAMMAD TALHA BIN JAMEEL</t>
  </si>
  <si>
    <t>JAMEEL AHMED</t>
  </si>
  <si>
    <t>03040214628</t>
  </si>
  <si>
    <t>02-111192-271</t>
  </si>
  <si>
    <t>NAZISH KHAN</t>
  </si>
  <si>
    <t>03040214629</t>
  </si>
  <si>
    <t>02-111192-272</t>
  </si>
  <si>
    <t>ZAIN UL ABDIN</t>
  </si>
  <si>
    <t>MEHMOOD ALAM</t>
  </si>
  <si>
    <t>03040214630</t>
  </si>
  <si>
    <t>02-111192-273</t>
  </si>
  <si>
    <t>UMAMA MUJEEB</t>
  </si>
  <si>
    <t>MUJEEB UR REHMAN</t>
  </si>
  <si>
    <t>03040214631</t>
  </si>
  <si>
    <t>02-111192-274</t>
  </si>
  <si>
    <t>MUHAMMAD HAMZA AYUB</t>
  </si>
  <si>
    <t>03040214632</t>
  </si>
  <si>
    <t>02-111192-275</t>
  </si>
  <si>
    <t>MAHA</t>
  </si>
  <si>
    <t>IMRAN AMRELIA</t>
  </si>
  <si>
    <t>03040214633</t>
  </si>
  <si>
    <t>02-111192-276</t>
  </si>
  <si>
    <t>ARISHMAN RIAZ</t>
  </si>
  <si>
    <t>RIAZ AHMED</t>
  </si>
  <si>
    <t>03040214634</t>
  </si>
  <si>
    <t>02-111192-277</t>
  </si>
  <si>
    <t>SYED ALI ASGHAR NAQVI</t>
  </si>
  <si>
    <t>SYED RIAZ ABBAS NAQVI</t>
  </si>
  <si>
    <t>03040214635</t>
  </si>
  <si>
    <t>02-111192-278</t>
  </si>
  <si>
    <t>MUFADDAL MURTAZA</t>
  </si>
  <si>
    <t>MURTAZA SAIFUDDIN</t>
  </si>
  <si>
    <t>03040214637</t>
  </si>
  <si>
    <t>02-111192-279</t>
  </si>
  <si>
    <t>SARWAN KUMAR</t>
  </si>
  <si>
    <t>MOHAN DASS</t>
  </si>
  <si>
    <t>03040214638</t>
  </si>
  <si>
    <t>02-111192-280</t>
  </si>
  <si>
    <t>MOHAMMAD ABDUL WASAY</t>
  </si>
  <si>
    <t>03040214639</t>
  </si>
  <si>
    <t>02-111192-281</t>
  </si>
  <si>
    <t>MANAHIL MUNAWAR MALLAH</t>
  </si>
  <si>
    <t>MUNAWAR ALI MALLAH</t>
  </si>
  <si>
    <t>03040214640</t>
  </si>
  <si>
    <t>02-111192-282</t>
  </si>
  <si>
    <t>KHADIJA BIBI</t>
  </si>
  <si>
    <t>03040214641</t>
  </si>
  <si>
    <t>02-111192-283</t>
  </si>
  <si>
    <t>IQRA AFTAB AHMED BUKSH</t>
  </si>
  <si>
    <t>AHMED BAKSH AFTAB MEMON</t>
  </si>
  <si>
    <t>03040214642</t>
  </si>
  <si>
    <t>02-111192-284</t>
  </si>
  <si>
    <t>SHAHLA SHAFIQUE</t>
  </si>
  <si>
    <t>MUHAMMAD SHAFIQUE</t>
  </si>
  <si>
    <t>03040214643</t>
  </si>
  <si>
    <t>02-111192-285</t>
  </si>
  <si>
    <t>ADNAN AHMED</t>
  </si>
  <si>
    <t>03040214644</t>
  </si>
  <si>
    <t>02-111192-286</t>
  </si>
  <si>
    <t>SAMIA QAZI</t>
  </si>
  <si>
    <t>MUHAMMAD ILYAS QAZI</t>
  </si>
  <si>
    <t>03040214645</t>
  </si>
  <si>
    <t>02-111192-287</t>
  </si>
  <si>
    <t>TAHMINA</t>
  </si>
  <si>
    <t>03040214646</t>
  </si>
  <si>
    <t>02-111192-288</t>
  </si>
  <si>
    <t>SADIA</t>
  </si>
  <si>
    <t>ABDUL QADIR SOOMRO</t>
  </si>
  <si>
    <t>03040214647</t>
  </si>
  <si>
    <t>02-111192-289</t>
  </si>
  <si>
    <t>MEHAK QAMAR</t>
  </si>
  <si>
    <t>QAMAR ABBAS</t>
  </si>
  <si>
    <t>03040214648</t>
  </si>
  <si>
    <t>02-111192-291</t>
  </si>
  <si>
    <t>03040214650</t>
  </si>
  <si>
    <t>02-111192-293</t>
  </si>
  <si>
    <t>FARIHA NAZ</t>
  </si>
  <si>
    <t>MUHAMMAD SHAFIQ</t>
  </si>
  <si>
    <t>03040214652</t>
  </si>
  <si>
    <t>02-111192-294</t>
  </si>
  <si>
    <t>SYEDA FATIMA JAMIL</t>
  </si>
  <si>
    <t>SYED MUHAMMAD JAMIL AKHTER</t>
  </si>
  <si>
    <t>03040214653</t>
  </si>
  <si>
    <t>02-111192-295</t>
  </si>
  <si>
    <t>SIDRA NAZ</t>
  </si>
  <si>
    <t>HAJI FATEH MUHAMMAD</t>
  </si>
  <si>
    <t>03040214654</t>
  </si>
  <si>
    <t>02-111192-296</t>
  </si>
  <si>
    <t>SUMA IQBAL</t>
  </si>
  <si>
    <t>SYED IQBAL HABIB ULLAH</t>
  </si>
  <si>
    <t>03040214655</t>
  </si>
  <si>
    <t>02-111192-297</t>
  </si>
  <si>
    <t>SAHER JAVED</t>
  </si>
  <si>
    <t>JAVED ANJUM</t>
  </si>
  <si>
    <t>03040214656</t>
  </si>
  <si>
    <t>02-111192-298</t>
  </si>
  <si>
    <t>KOMAL TAYYAB</t>
  </si>
  <si>
    <t>SYED MUHAMMAD TAYYAB</t>
  </si>
  <si>
    <t>03040214657</t>
  </si>
  <si>
    <t>02-111192-299</t>
  </si>
  <si>
    <t>SARAH EJAZ</t>
  </si>
  <si>
    <t>EJAZ UR REHMAN</t>
  </si>
  <si>
    <t>03040214658</t>
  </si>
  <si>
    <t>02-111192-300</t>
  </si>
  <si>
    <t>ZOYA FARHAN</t>
  </si>
  <si>
    <t>FARHAN FAROOQ</t>
  </si>
  <si>
    <t>03040214659</t>
  </si>
  <si>
    <t>02-111192-301</t>
  </si>
  <si>
    <t>SYED MOHIB AHMED</t>
  </si>
  <si>
    <t>TARIQ AIJAZ</t>
  </si>
  <si>
    <t>03040214660</t>
  </si>
  <si>
    <t>02-111192-302</t>
  </si>
  <si>
    <t>MUHAMMAD SHAHARYAR AZAD</t>
  </si>
  <si>
    <t>MUHAMMAD AKHTAR AZAD</t>
  </si>
  <si>
    <t>03040214661</t>
  </si>
  <si>
    <t>02-111192-303</t>
  </si>
  <si>
    <t>MARYAM SHAHAB</t>
  </si>
  <si>
    <t>MUHAMMAD SHAHAB UDDIN</t>
  </si>
  <si>
    <t>03040214662</t>
  </si>
  <si>
    <t>02-111192-304</t>
  </si>
  <si>
    <t>FABIHA MEHMOOD</t>
  </si>
  <si>
    <t>MEHMOOD MUKHTAR QURESHI</t>
  </si>
  <si>
    <t>03040214663</t>
  </si>
  <si>
    <t>02-111192-305</t>
  </si>
  <si>
    <t>ANUS AAMIR</t>
  </si>
  <si>
    <t>MUHAMMAD AAMIR</t>
  </si>
  <si>
    <t>03040214664</t>
  </si>
  <si>
    <t>02-111192-307</t>
  </si>
  <si>
    <t>MUHAMMAD MAAZ KHAN</t>
  </si>
  <si>
    <t>03040214666</t>
  </si>
  <si>
    <t>02-111192-308</t>
  </si>
  <si>
    <t>ROHAAN UDDIN QURESHI</t>
  </si>
  <si>
    <t>MOBIN UDDIN QURESHI</t>
  </si>
  <si>
    <t>03040214667</t>
  </si>
  <si>
    <t>02-111192-309</t>
  </si>
  <si>
    <t>MUHAMMAD MOOSA</t>
  </si>
  <si>
    <t>SHEIKH MANSOOR AHMED</t>
  </si>
  <si>
    <t>03040214668</t>
  </si>
  <si>
    <t>02-111192-310</t>
  </si>
  <si>
    <t>BISMA JAMALI</t>
  </si>
  <si>
    <t>BANGUL KHAN JAMALI</t>
  </si>
  <si>
    <t>03040214669</t>
  </si>
  <si>
    <t>02-111192-311</t>
  </si>
  <si>
    <t>ANUSHA HUSSAIN</t>
  </si>
  <si>
    <t>AKHTAR HUSSAIN</t>
  </si>
  <si>
    <t>03040214670</t>
  </si>
  <si>
    <t>02-111192-312</t>
  </si>
  <si>
    <t>MUZAMMIL KAMRAN</t>
  </si>
  <si>
    <t>MIRZA KAMRAN BAIG</t>
  </si>
  <si>
    <t>03040214671</t>
  </si>
  <si>
    <t>02-111192-314</t>
  </si>
  <si>
    <t>ZAINAB ASIM</t>
  </si>
  <si>
    <t>MUHAMMAD ASIM ILYAS</t>
  </si>
  <si>
    <t>03040214673</t>
  </si>
  <si>
    <t>02-111192-316</t>
  </si>
  <si>
    <t>BAKHTAWAR AIJAZ</t>
  </si>
  <si>
    <t>AIJAZ AHMED</t>
  </si>
  <si>
    <t>03040214675</t>
  </si>
  <si>
    <t>02-111192-317</t>
  </si>
  <si>
    <t>LAIBA NISAR</t>
  </si>
  <si>
    <t>NISAR AHMED QAZI</t>
  </si>
  <si>
    <t>03040214676</t>
  </si>
  <si>
    <t>02-111192-318</t>
  </si>
  <si>
    <t>ASHIR WASEEM</t>
  </si>
  <si>
    <t>ABDUL WASEEM</t>
  </si>
  <si>
    <t>03040214677</t>
  </si>
  <si>
    <t>02-111192-321</t>
  </si>
  <si>
    <t>ILMA HASHIM</t>
  </si>
  <si>
    <t>HASHIM USMAN</t>
  </si>
  <si>
    <t>03040214680</t>
  </si>
  <si>
    <t>02-111192-322</t>
  </si>
  <si>
    <t>HAJRA SHAFQAT</t>
  </si>
  <si>
    <t>SHAFQAT FAROOQ</t>
  </si>
  <si>
    <t>03040214681</t>
  </si>
  <si>
    <t>02-111192-323</t>
  </si>
  <si>
    <t>ATIQA NAWAB</t>
  </si>
  <si>
    <t>NAWAB UD DIN</t>
  </si>
  <si>
    <t>03040214682</t>
  </si>
  <si>
    <t>02-111192-324</t>
  </si>
  <si>
    <t>03040214683</t>
  </si>
  <si>
    <t>02-111192-325</t>
  </si>
  <si>
    <t>ZULEIKHA ASIF</t>
  </si>
  <si>
    <t>03040214684</t>
  </si>
  <si>
    <t>02-111192-326</t>
  </si>
  <si>
    <t>AYESHA ARSHAD</t>
  </si>
  <si>
    <t>03040214685</t>
  </si>
  <si>
    <t>02-111192-327</t>
  </si>
  <si>
    <t>USMAN MAHMOOD</t>
  </si>
  <si>
    <t>SULTAN MAHMOOD</t>
  </si>
  <si>
    <t>03040214686</t>
  </si>
  <si>
    <t>02-111192-328</t>
  </si>
  <si>
    <t>MUHAMMAD UMER</t>
  </si>
  <si>
    <t>ABDUL GHAFFAR</t>
  </si>
  <si>
    <t>03040214687</t>
  </si>
  <si>
    <t>02-111192-329</t>
  </si>
  <si>
    <t>NAWAAL RAJ</t>
  </si>
  <si>
    <t>ARMAN RAJ</t>
  </si>
  <si>
    <t>03040214688</t>
  </si>
  <si>
    <t>02-111192-330</t>
  </si>
  <si>
    <t>HIBA BATOOL RIZVI</t>
  </si>
  <si>
    <t>SYED SHADAB HAIDER</t>
  </si>
  <si>
    <t>03040214689</t>
  </si>
  <si>
    <t>02-111192-331</t>
  </si>
  <si>
    <t>AMBREEN ISHAQUE</t>
  </si>
  <si>
    <t>MUHAMMAD ISHAQUE</t>
  </si>
  <si>
    <t>03040214690</t>
  </si>
  <si>
    <t>02-111192-332</t>
  </si>
  <si>
    <t>SALAR ABRO</t>
  </si>
  <si>
    <t>03040214691</t>
  </si>
  <si>
    <t>02-111192-334</t>
  </si>
  <si>
    <t>SYED AFNAN ALI</t>
  </si>
  <si>
    <t>SYED KAMRAN ALI</t>
  </si>
  <si>
    <t>03040214693</t>
  </si>
  <si>
    <t>02-111192-337</t>
  </si>
  <si>
    <t>MUHAMMAD AHMAD FARUQI</t>
  </si>
  <si>
    <t>MUHAMMAD FAISAL FARUQI</t>
  </si>
  <si>
    <t>03040214694</t>
  </si>
  <si>
    <t>02-111192-336</t>
  </si>
  <si>
    <t>ADEEBA SAFDAR</t>
  </si>
  <si>
    <t>SAFDAR HUSSAIN</t>
  </si>
  <si>
    <t>03040214695</t>
  </si>
  <si>
    <t>02-111192-335</t>
  </si>
  <si>
    <t>MARYUM USMANI</t>
  </si>
  <si>
    <t>VAQAR MUHAMMAD</t>
  </si>
  <si>
    <t xml:space="preserve">BBA  Fall 2019 - Spring 2023 </t>
  </si>
  <si>
    <t>03323011998</t>
  </si>
  <si>
    <t>0333-2254820</t>
  </si>
  <si>
    <t>03003091216</t>
  </si>
  <si>
    <t>03132105507</t>
  </si>
  <si>
    <t>03062451859</t>
  </si>
  <si>
    <t>03218266679</t>
  </si>
  <si>
    <t>03442278651</t>
  </si>
  <si>
    <t>0332-5838571</t>
  </si>
  <si>
    <t>MUHAMMAD JAMIL</t>
  </si>
  <si>
    <t>0320-2230119</t>
  </si>
  <si>
    <t>03242825542</t>
  </si>
  <si>
    <t>0301-2061444</t>
  </si>
  <si>
    <t>03402637073</t>
  </si>
  <si>
    <t>03475196103</t>
  </si>
  <si>
    <t>03318370505</t>
  </si>
  <si>
    <t>03152151702</t>
  </si>
  <si>
    <t>MUHAMMAD FAROOQ KHAN</t>
  </si>
  <si>
    <t>02-101192-001</t>
  </si>
  <si>
    <t>HAMMAD ALI</t>
  </si>
  <si>
    <t>ALI UR REHMAN</t>
  </si>
  <si>
    <t>02-101192-002</t>
  </si>
  <si>
    <t>MASOOMA IFTIKHAR</t>
  </si>
  <si>
    <t>SYED MUHAMMAD MEHDI</t>
  </si>
  <si>
    <t>03323011999</t>
  </si>
  <si>
    <t>02-101192-003</t>
  </si>
  <si>
    <t>MUHAMMAD TAHA MAJEED</t>
  </si>
  <si>
    <t>GHULAM NABI</t>
  </si>
  <si>
    <t>03323012000</t>
  </si>
  <si>
    <t>02-101192-004</t>
  </si>
  <si>
    <t>SHAHEER UMER SHAIKH</t>
  </si>
  <si>
    <t>NADIR UMER SHAIKH</t>
  </si>
  <si>
    <t>03323012001</t>
  </si>
  <si>
    <t>02-101192-005</t>
  </si>
  <si>
    <t>SEHRISH KHAN</t>
  </si>
  <si>
    <t>IMRAN HASAN KHAN</t>
  </si>
  <si>
    <t>03323012002</t>
  </si>
  <si>
    <t>02-101192-006</t>
  </si>
  <si>
    <t>SHAH USAMA SOHAIL</t>
  </si>
  <si>
    <t>SHAH SOHAIL MASOOD</t>
  </si>
  <si>
    <t>03323012003</t>
  </si>
  <si>
    <t>02-101192-007</t>
  </si>
  <si>
    <t>MUHAMMAD HASSAN KHAN</t>
  </si>
  <si>
    <t>MUHAMMAD ALEEM KHAN</t>
  </si>
  <si>
    <t>03323012004</t>
  </si>
  <si>
    <t>02-101192-008</t>
  </si>
  <si>
    <t>FARAZ ALI</t>
  </si>
  <si>
    <t>03323012005</t>
  </si>
  <si>
    <t>02-101192-009</t>
  </si>
  <si>
    <t>MUHAMMAD YASIR IQBAL</t>
  </si>
  <si>
    <t>03323012006</t>
  </si>
  <si>
    <t>02-101192-010</t>
  </si>
  <si>
    <t>SYED MUHAMMAD UZAIR ALI</t>
  </si>
  <si>
    <t>SYED MUDASSIR ALI</t>
  </si>
  <si>
    <t>03323012007</t>
  </si>
  <si>
    <t>02-101192-011</t>
  </si>
  <si>
    <t>KAINAT IRFAN BUTT</t>
  </si>
  <si>
    <t>MUHAMMAD IRFAN BUTT</t>
  </si>
  <si>
    <t>03323012008</t>
  </si>
  <si>
    <t>02-101192-012</t>
  </si>
  <si>
    <t>RABIA ARSHAD</t>
  </si>
  <si>
    <t>MUHAMMAD ARSHAD SULEHRIA</t>
  </si>
  <si>
    <t>03323012009</t>
  </si>
  <si>
    <t>02-101192-013</t>
  </si>
  <si>
    <t>SYED MUHAMMAD ADNAN</t>
  </si>
  <si>
    <t>SYED HASEEN AKHTAR</t>
  </si>
  <si>
    <t>03323012010</t>
  </si>
  <si>
    <t>02-101192-014</t>
  </si>
  <si>
    <t>HAMMAD SHAHID</t>
  </si>
  <si>
    <t>SHAHID MALIK</t>
  </si>
  <si>
    <t>03323012011</t>
  </si>
  <si>
    <t>02-101192-015</t>
  </si>
  <si>
    <t>MUHAMMAD FAZAL UR REHMAN</t>
  </si>
  <si>
    <t>03323012012</t>
  </si>
  <si>
    <t>02-101192-017</t>
  </si>
  <si>
    <t>SAFIA SHAKIR</t>
  </si>
  <si>
    <t>MUHAMMAD ASHRAF SHAKIR</t>
  </si>
  <si>
    <t>03323012014</t>
  </si>
  <si>
    <t>02-101192-018</t>
  </si>
  <si>
    <t>JAHANZAIB IQBAL</t>
  </si>
  <si>
    <t>03323012015</t>
  </si>
  <si>
    <t>02-101192-019</t>
  </si>
  <si>
    <t>IHSAN AHMED ZIA</t>
  </si>
  <si>
    <t>03323012016</t>
  </si>
  <si>
    <t>02-101192-020</t>
  </si>
  <si>
    <t>HARIS AHMED</t>
  </si>
  <si>
    <t>MUHAMMAD AFZAL</t>
  </si>
  <si>
    <t>03323012017</t>
  </si>
  <si>
    <t>02-101192-021</t>
  </si>
  <si>
    <t>ZAINAB FAISAL</t>
  </si>
  <si>
    <t>MUHAMMAD FAISAL MEMON</t>
  </si>
  <si>
    <t>03323012018</t>
  </si>
  <si>
    <t>02-101192-022</t>
  </si>
  <si>
    <t>ZAHEER AHMED</t>
  </si>
  <si>
    <t>03323012019</t>
  </si>
  <si>
    <t>02-101192-023</t>
  </si>
  <si>
    <t>KINZA ASIF</t>
  </si>
  <si>
    <t>SYED ASIF AHMED</t>
  </si>
  <si>
    <t>03323012020</t>
  </si>
  <si>
    <t>02-101192-024</t>
  </si>
  <si>
    <t>SHAIKH MUHAMMAD MAJEED</t>
  </si>
  <si>
    <t>SHAIKH MUHAMMAD NAVEED</t>
  </si>
  <si>
    <t>03323012021</t>
  </si>
  <si>
    <t>02-101192-025</t>
  </si>
  <si>
    <t>ANUS</t>
  </si>
  <si>
    <t>AHMED HUSSAIN</t>
  </si>
  <si>
    <t>03323012022</t>
  </si>
  <si>
    <t>02-101192-026</t>
  </si>
  <si>
    <t>M SAQIB ALI</t>
  </si>
  <si>
    <t>MUHAMMAD ASIF GHAFOOR</t>
  </si>
  <si>
    <t>03323012023</t>
  </si>
  <si>
    <t>02-101192-027</t>
  </si>
  <si>
    <t>ASAD MURTAZA</t>
  </si>
  <si>
    <t>GHULAM MURTAZA MALIK</t>
  </si>
  <si>
    <t>03323012024</t>
  </si>
  <si>
    <t>02-101192-028</t>
  </si>
  <si>
    <t>NARESH</t>
  </si>
  <si>
    <t>KANJEE MAL</t>
  </si>
  <si>
    <t>03323012025</t>
  </si>
  <si>
    <t>02-101192-029</t>
  </si>
  <si>
    <t>SHAH NABEEL TARIQ</t>
  </si>
  <si>
    <t>SHAH TARIQ MASOOD</t>
  </si>
  <si>
    <t>03323012026</t>
  </si>
  <si>
    <t>02-101192-030</t>
  </si>
  <si>
    <t>MUHAMMAD AHSAN</t>
  </si>
  <si>
    <t>SIRAJ AHMED</t>
  </si>
  <si>
    <t>03323012027</t>
  </si>
  <si>
    <t>02-101192-031</t>
  </si>
  <si>
    <t>KAMBHOO</t>
  </si>
  <si>
    <t>03323012028</t>
  </si>
  <si>
    <t>02-101192-032</t>
  </si>
  <si>
    <t>WASIF KHAN</t>
  </si>
  <si>
    <t>03323012029</t>
  </si>
  <si>
    <t>02-101192-033</t>
  </si>
  <si>
    <t>03323012030</t>
  </si>
  <si>
    <t>02-101192-034</t>
  </si>
  <si>
    <t>SYED AMJAD BIN MAJID</t>
  </si>
  <si>
    <t>SYED MAJID SHERAZI</t>
  </si>
  <si>
    <t>03323012031</t>
  </si>
  <si>
    <t>02-101192-035</t>
  </si>
  <si>
    <t>SHAHBAZ AHMED MUGHAL</t>
  </si>
  <si>
    <t>MUSHTAQ AHMED MUGHAL</t>
  </si>
  <si>
    <t>03323012032</t>
  </si>
  <si>
    <t>02-101192-036</t>
  </si>
  <si>
    <t>MUHAMMAD IKRAM</t>
  </si>
  <si>
    <t>03323012033</t>
  </si>
  <si>
    <t>02-101192-037</t>
  </si>
  <si>
    <t>MUHAMMAD ASAD</t>
  </si>
  <si>
    <t>03323012034</t>
  </si>
  <si>
    <t>02-101192-038</t>
  </si>
  <si>
    <t>ZOHA ALI</t>
  </si>
  <si>
    <t>03323012035</t>
  </si>
  <si>
    <t>02-101192-039</t>
  </si>
  <si>
    <t>MUHAMMAD REHAN</t>
  </si>
  <si>
    <t>ABDUL RASHID ASIF</t>
  </si>
  <si>
    <t>03323012036</t>
  </si>
  <si>
    <t>02-101192-040</t>
  </si>
  <si>
    <t>MUHAMMAD OMER JAN SARHANDI</t>
  </si>
  <si>
    <t>HAMIDULLAH JAN SARHANDI</t>
  </si>
  <si>
    <t>03323012037</t>
  </si>
  <si>
    <t>02-101192-041</t>
  </si>
  <si>
    <t>SYED SHAYAN AHMED</t>
  </si>
  <si>
    <t>AMAN AHMED</t>
  </si>
  <si>
    <t>03323012038</t>
  </si>
  <si>
    <t>02-101192-042</t>
  </si>
  <si>
    <t>ABDUL RAFAY CHAUDHRY</t>
  </si>
  <si>
    <t>SHAHID MEHMOOD CHAUDHRY</t>
  </si>
  <si>
    <t>03323012039</t>
  </si>
  <si>
    <t xml:space="preserve">BS(M&amp;BM) 4 Years  Fall 2019 - Spring 2023 </t>
  </si>
  <si>
    <r>
      <t xml:space="preserve">BS(Media Studies)  Fall 2019 - Spring 2023  </t>
    </r>
    <r>
      <rPr>
        <sz val="10"/>
        <rFont val="Arial Black"/>
        <family val="2"/>
      </rPr>
      <t>(6 years 72 Months)</t>
    </r>
  </si>
  <si>
    <t>02-154192-001</t>
  </si>
  <si>
    <t>MUHAMMAD UZAIR MARFANI</t>
  </si>
  <si>
    <t>SHAKEEL MARFANI</t>
  </si>
  <si>
    <t>0300-7065556</t>
  </si>
  <si>
    <t>02-154192-002</t>
  </si>
  <si>
    <t>FASIH AHMED</t>
  </si>
  <si>
    <t>SAKHI AHMED</t>
  </si>
  <si>
    <t>0303-2194068</t>
  </si>
  <si>
    <t>02-154192-003</t>
  </si>
  <si>
    <t>MARYAM HAIDER</t>
  </si>
  <si>
    <t>KALEEM HAIDER</t>
  </si>
  <si>
    <t>0321-2051765</t>
  </si>
  <si>
    <t>02-154192-004</t>
  </si>
  <si>
    <t>ABDEMANAF SAIFUDDIN</t>
  </si>
  <si>
    <t>SAIFUDDIN</t>
  </si>
  <si>
    <t>0335-2424861</t>
  </si>
  <si>
    <t>02-154192-005</t>
  </si>
  <si>
    <t>BUSHRA NADEEM</t>
  </si>
  <si>
    <t>NADEEM BASHEER</t>
  </si>
  <si>
    <t>0333-3169234</t>
  </si>
  <si>
    <t>02-154192-007</t>
  </si>
  <si>
    <t>HUSBA NAGEEN THANVI</t>
  </si>
  <si>
    <t>MAULANA TANVEER UL HAQ THANVI</t>
  </si>
  <si>
    <t>0321-2678125</t>
  </si>
  <si>
    <t>02-154192-008</t>
  </si>
  <si>
    <t>BILAL NAVEED</t>
  </si>
  <si>
    <t>NAVEED SALEEM</t>
  </si>
  <si>
    <t>0314-2289188</t>
  </si>
  <si>
    <t>02-154192-009</t>
  </si>
  <si>
    <t>SAFA</t>
  </si>
  <si>
    <t>0333-2014022</t>
  </si>
  <si>
    <t>02-154192-010</t>
  </si>
  <si>
    <t>ERFA TABASSUM</t>
  </si>
  <si>
    <t>0332-2732705</t>
  </si>
  <si>
    <t>02-154192-011</t>
  </si>
  <si>
    <t>FARAH ASLAM</t>
  </si>
  <si>
    <t>0336-8177199</t>
  </si>
  <si>
    <t>02-154192-013</t>
  </si>
  <si>
    <t>AIZAZ AHMED</t>
  </si>
  <si>
    <t>0306-5399967</t>
  </si>
  <si>
    <t>02-154192-015</t>
  </si>
  <si>
    <t>AMEER MAVIA</t>
  </si>
  <si>
    <t>JEHANZEB KHAN</t>
  </si>
  <si>
    <t>0335-3207782</t>
  </si>
  <si>
    <t>02-154192-016</t>
  </si>
  <si>
    <t>MALIK RIZWAN HANIF</t>
  </si>
  <si>
    <t>MALIK MUHAMMAD HANIF</t>
  </si>
  <si>
    <t>0332-8290915</t>
  </si>
  <si>
    <t>02-154192-017</t>
  </si>
  <si>
    <t>NAIMA AMIR</t>
  </si>
  <si>
    <t>MIRZA AMIR BAIG</t>
  </si>
  <si>
    <t>0323-2164639</t>
  </si>
  <si>
    <t>02-154192-018</t>
  </si>
  <si>
    <t>NIDA RAZA</t>
  </si>
  <si>
    <t>03342457683</t>
  </si>
  <si>
    <t>0343-1015792</t>
  </si>
  <si>
    <t>02-154192-019</t>
  </si>
  <si>
    <t>ANOOSHA ATHER</t>
  </si>
  <si>
    <t>ATHER SHAFIQ</t>
  </si>
  <si>
    <t>03432024272</t>
  </si>
  <si>
    <t>0335-2727974</t>
  </si>
  <si>
    <t>02-154192-020</t>
  </si>
  <si>
    <t>SANA SARWAR</t>
  </si>
  <si>
    <t>MUHAMMAD SARWAR KHAN</t>
  </si>
  <si>
    <t>03232009087</t>
  </si>
  <si>
    <t>0300-2534220</t>
  </si>
  <si>
    <t>02-154192-021</t>
  </si>
  <si>
    <t>IRFAN</t>
  </si>
  <si>
    <t>03141127668</t>
  </si>
  <si>
    <t>0336-2802005</t>
  </si>
  <si>
    <t>02-154192-022</t>
  </si>
  <si>
    <t>KHADIJA QURESHI MAHMOOD QURESHI</t>
  </si>
  <si>
    <t>MAHMOOD QURESHI</t>
  </si>
  <si>
    <t>0333-7851713</t>
  </si>
  <si>
    <t>0336-4009011</t>
  </si>
  <si>
    <t>02-154192-023</t>
  </si>
  <si>
    <t>MISHAL RIZVI</t>
  </si>
  <si>
    <t>SYED MASOOD HASAN RIZVI</t>
  </si>
  <si>
    <t>03062737362</t>
  </si>
  <si>
    <t>0307-3864678</t>
  </si>
  <si>
    <t>02-154192-024</t>
  </si>
  <si>
    <t>MIRZA EHSIN BAIG</t>
  </si>
  <si>
    <t>MIRZAMUHAMMAD ALI BAIG</t>
  </si>
  <si>
    <t>03347831829</t>
  </si>
  <si>
    <t>0345-2090350</t>
  </si>
  <si>
    <t>02-154192-025</t>
  </si>
  <si>
    <t>MUHAMMAD ALI QAZI</t>
  </si>
  <si>
    <t>QAZI GHUFRAN AHMED SIDDIQUI</t>
  </si>
  <si>
    <t>03353478480</t>
  </si>
  <si>
    <t>0303-3632785</t>
  </si>
  <si>
    <t>02-154192-026</t>
  </si>
  <si>
    <t>HUDA</t>
  </si>
  <si>
    <t>MAHMOOD</t>
  </si>
  <si>
    <t>03362045443</t>
  </si>
  <si>
    <t>0335-2272785</t>
  </si>
  <si>
    <t>02-154192-027</t>
  </si>
  <si>
    <t>ARISHBA NIAZ</t>
  </si>
  <si>
    <t>MUHAMMAD NIAZ</t>
  </si>
  <si>
    <t>03332243324</t>
  </si>
  <si>
    <t>0302-2861374</t>
  </si>
  <si>
    <t>02-154192-028</t>
  </si>
  <si>
    <t>AREEBA ASIF MEHMOOD BUTT</t>
  </si>
  <si>
    <t>ASIF MEHMOOD BUTT</t>
  </si>
  <si>
    <t>03412790799</t>
  </si>
  <si>
    <t>0345-2411572</t>
  </si>
  <si>
    <t>02-154192-030</t>
  </si>
  <si>
    <t>JAWWAD MANSOOR</t>
  </si>
  <si>
    <t>AMIR MANSOOR</t>
  </si>
  <si>
    <t>03433377456</t>
  </si>
  <si>
    <t>02-154192-032</t>
  </si>
  <si>
    <t>DANISH</t>
  </si>
  <si>
    <t>03433377458</t>
  </si>
  <si>
    <t>02-154192-033</t>
  </si>
  <si>
    <t>SHEIKH SAMEER TANVEER</t>
  </si>
  <si>
    <t>SHEIKH TANVEER MUHAMMAD</t>
  </si>
  <si>
    <t>03433377459</t>
  </si>
  <si>
    <t>02-154192-034</t>
  </si>
  <si>
    <t>AIMAL KAYANI</t>
  </si>
  <si>
    <t>SHABBIR KAYANI</t>
  </si>
  <si>
    <t>03433377460</t>
  </si>
  <si>
    <t>02-154192-035</t>
  </si>
  <si>
    <t>03433377461</t>
  </si>
  <si>
    <t>02-154192-036</t>
  </si>
  <si>
    <t>TANZEELA SOOMRO</t>
  </si>
  <si>
    <t>WAHEED AHMED SOOMRO</t>
  </si>
  <si>
    <t>03433377462</t>
  </si>
  <si>
    <t>02-154192-037</t>
  </si>
  <si>
    <t>FAJAR ASBAQ</t>
  </si>
  <si>
    <t>MUHAMMAD YOUSUF</t>
  </si>
  <si>
    <t>03433377463</t>
  </si>
  <si>
    <t>02-154192-038</t>
  </si>
  <si>
    <t>MARIAM KHAN</t>
  </si>
  <si>
    <t>MOBEEN</t>
  </si>
  <si>
    <t>03433377464</t>
  </si>
  <si>
    <t>02-154192-039</t>
  </si>
  <si>
    <t>ISHAA ADIL</t>
  </si>
  <si>
    <t>MUHAMMAD ADIL KHAN</t>
  </si>
  <si>
    <t>03433377465</t>
  </si>
  <si>
    <t>02-154192-040</t>
  </si>
  <si>
    <t>RIDA ALI</t>
  </si>
  <si>
    <t>MAZHAR ALI</t>
  </si>
  <si>
    <t>03433377466</t>
  </si>
  <si>
    <t>02-154192-041</t>
  </si>
  <si>
    <t>KARIM ULLAH</t>
  </si>
  <si>
    <t>ATTA MUHAMMAD</t>
  </si>
  <si>
    <t>03433377467</t>
  </si>
  <si>
    <t>02-154192-043</t>
  </si>
  <si>
    <t>UROOJ IQBAL</t>
  </si>
  <si>
    <t>SYED IQBAL RIFFAT</t>
  </si>
  <si>
    <t>03433377469</t>
  </si>
  <si>
    <t>02-154192-044</t>
  </si>
  <si>
    <t>ABDUL MAJEED</t>
  </si>
  <si>
    <t>03433377470</t>
  </si>
  <si>
    <t>02-154192-045</t>
  </si>
  <si>
    <t>03433377471</t>
  </si>
  <si>
    <t>02-154192-046</t>
  </si>
  <si>
    <t>JUNAID AHMED KHAN</t>
  </si>
  <si>
    <t>JAMIL AHMED</t>
  </si>
  <si>
    <t>03433377472</t>
  </si>
  <si>
    <t>02-154192-047</t>
  </si>
  <si>
    <t>ZEEJAH MANSOOR KHAN</t>
  </si>
  <si>
    <t>MANSOOR AHMED KHAN</t>
  </si>
  <si>
    <t>03433377473</t>
  </si>
  <si>
    <t>02-154192-048</t>
  </si>
  <si>
    <t>MARYAM TARIQ</t>
  </si>
  <si>
    <t>MUHAMMAD TARIQ KAZI</t>
  </si>
  <si>
    <t>03433377474</t>
  </si>
  <si>
    <t>02-154192-049</t>
  </si>
  <si>
    <t>SHOWAIL AYUB</t>
  </si>
  <si>
    <t>TAHIR AYUB</t>
  </si>
  <si>
    <t>03433377475</t>
  </si>
  <si>
    <t>02-154192-051</t>
  </si>
  <si>
    <t>ZAINAB AZHAR</t>
  </si>
  <si>
    <t>AZHAR UL ISHTIAQ</t>
  </si>
  <si>
    <t>03433377477</t>
  </si>
  <si>
    <t>0314-2453145</t>
  </si>
  <si>
    <t xml:space="preserve">BSS  Fall 2019 - Spring 2023 </t>
  </si>
  <si>
    <r>
      <t xml:space="preserve">BS(Accounting &amp; Finance) Fall 2019 - Spring 2023 </t>
    </r>
    <r>
      <rPr>
        <sz val="10"/>
        <rFont val="Arial Black"/>
        <family val="2"/>
      </rPr>
      <t>(6 years 72 Months)</t>
    </r>
  </si>
  <si>
    <t>02-112192-001</t>
  </si>
  <si>
    <t>SANAINA RIAZ</t>
  </si>
  <si>
    <t>RIAZ MASIH</t>
  </si>
  <si>
    <t>03342444914</t>
  </si>
  <si>
    <t>0323-8227836</t>
  </si>
  <si>
    <t>02-112192-002</t>
  </si>
  <si>
    <t>SUMBUL AYAZ</t>
  </si>
  <si>
    <t>AYAZ AHMED</t>
  </si>
  <si>
    <t>03334940585</t>
  </si>
  <si>
    <t>0332-2167880</t>
  </si>
  <si>
    <t>02-112192-003</t>
  </si>
  <si>
    <t>UROOJ FATIMA</t>
  </si>
  <si>
    <t>MUHAMMAD ALTAF</t>
  </si>
  <si>
    <t>03132550662</t>
  </si>
  <si>
    <t>0332-3696415</t>
  </si>
  <si>
    <t>02-112192-004</t>
  </si>
  <si>
    <t>MALAHAT MEER</t>
  </si>
  <si>
    <t>ABID HANIF IMRAN</t>
  </si>
  <si>
    <t>03312459992</t>
  </si>
  <si>
    <t>0300-2076627</t>
  </si>
  <si>
    <t>02-112192-005</t>
  </si>
  <si>
    <t>MUSKAN</t>
  </si>
  <si>
    <t>AMIR ALI</t>
  </si>
  <si>
    <t>03322503174</t>
  </si>
  <si>
    <t>0347-2639130</t>
  </si>
  <si>
    <t>02-112192-006</t>
  </si>
  <si>
    <t>ROHAID ALI</t>
  </si>
  <si>
    <t>SABIR ALI</t>
  </si>
  <si>
    <t>03072693442</t>
  </si>
  <si>
    <t>0335-1302700</t>
  </si>
  <si>
    <t>02-112192-008</t>
  </si>
  <si>
    <t>SHAKEELA NAZ</t>
  </si>
  <si>
    <t>NAZEER HUSSAIN</t>
  </si>
  <si>
    <t>03312043668</t>
  </si>
  <si>
    <t>0305-8099319</t>
  </si>
  <si>
    <t>02-112192-009</t>
  </si>
  <si>
    <t>MOHID</t>
  </si>
  <si>
    <t>MOHAMMAD ALI</t>
  </si>
  <si>
    <t>03322938329</t>
  </si>
  <si>
    <t>0308-2140993</t>
  </si>
  <si>
    <t>02-112192-010</t>
  </si>
  <si>
    <t>03353977068</t>
  </si>
  <si>
    <t>0333-7489260</t>
  </si>
  <si>
    <t>02-112192-011</t>
  </si>
  <si>
    <t>KAINAT MUSTAFA</t>
  </si>
  <si>
    <t>03472196185</t>
  </si>
  <si>
    <t>0334-2513013</t>
  </si>
  <si>
    <t>02-112192-012</t>
  </si>
  <si>
    <t>HAMNA EMAN</t>
  </si>
  <si>
    <t>03343410720</t>
  </si>
  <si>
    <t>0347-1148588</t>
  </si>
  <si>
    <t>02-112192-013</t>
  </si>
  <si>
    <t>KHUZAIMA FARHAN</t>
  </si>
  <si>
    <t>03320202687</t>
  </si>
  <si>
    <t>0341-8181269</t>
  </si>
  <si>
    <t>02-112192-014</t>
  </si>
  <si>
    <t>RIDA</t>
  </si>
  <si>
    <t>RAFIQ HUSSAIN</t>
  </si>
  <si>
    <t>03242711988</t>
  </si>
  <si>
    <t>0340-2438971</t>
  </si>
  <si>
    <t>02-112192-015</t>
  </si>
  <si>
    <t>AQIB RAIS</t>
  </si>
  <si>
    <t>RAIS AHMED</t>
  </si>
  <si>
    <t>03323397086</t>
  </si>
  <si>
    <t>0343-2205667</t>
  </si>
  <si>
    <t>02-112192-016</t>
  </si>
  <si>
    <t>TALHA RIZWAN</t>
  </si>
  <si>
    <t>03462854483</t>
  </si>
  <si>
    <t>0334-3675365</t>
  </si>
  <si>
    <t>02-112192-017</t>
  </si>
  <si>
    <t>MUHAMMAD UZAIR MANSOOR</t>
  </si>
  <si>
    <t>MANSOOR RASHID</t>
  </si>
  <si>
    <t>03139960066</t>
  </si>
  <si>
    <t>0308-2038386</t>
  </si>
  <si>
    <t>02-112192-018</t>
  </si>
  <si>
    <t>KIBRA SIDDIQUI</t>
  </si>
  <si>
    <t>TARIQ MEHMOOD SIIDDQUI</t>
  </si>
  <si>
    <t>03472919371</t>
  </si>
  <si>
    <t>0321-3755439</t>
  </si>
  <si>
    <t>02-112192-019</t>
  </si>
  <si>
    <t>AMIQ ARIF KHAIRANI</t>
  </si>
  <si>
    <t>ARIF SULEMAN KHAIRANI</t>
  </si>
  <si>
    <t>03228250113</t>
  </si>
  <si>
    <t>0345-2365216</t>
  </si>
  <si>
    <t>02-112192-020</t>
  </si>
  <si>
    <t>EMAN JAVED</t>
  </si>
  <si>
    <t>03313289645</t>
  </si>
  <si>
    <t>0335-1219775</t>
  </si>
  <si>
    <t>02-112192-021</t>
  </si>
  <si>
    <t>UROOBA WASEEM</t>
  </si>
  <si>
    <t>03052228677</t>
  </si>
  <si>
    <t>0332-2573794</t>
  </si>
  <si>
    <t>02-112192-022</t>
  </si>
  <si>
    <t>MUHAMMAD ARSAL</t>
  </si>
  <si>
    <t>MUHAMMAD AMAN</t>
  </si>
  <si>
    <t>03362513391</t>
  </si>
  <si>
    <t>0332-2290754</t>
  </si>
  <si>
    <t>02-112192-023</t>
  </si>
  <si>
    <t>ASFIA RIZWAN</t>
  </si>
  <si>
    <t>03213901389</t>
  </si>
  <si>
    <t>0335-9395554</t>
  </si>
  <si>
    <t>02-112192-024</t>
  </si>
  <si>
    <t>BAKHTAWAR SHAR</t>
  </si>
  <si>
    <t>HUSSAIN BUX SHAR</t>
  </si>
  <si>
    <t>0332-3337394</t>
  </si>
  <si>
    <t>0345-2418212</t>
  </si>
  <si>
    <t>02-112192-025</t>
  </si>
  <si>
    <t>NARMEEN RAFIQ</t>
  </si>
  <si>
    <t>RAFIQ AHMED</t>
  </si>
  <si>
    <t>03330258389</t>
  </si>
  <si>
    <t>0345-2110501</t>
  </si>
  <si>
    <t>02-112192-026</t>
  </si>
  <si>
    <t>NIMRA GUL HUSSAIN</t>
  </si>
  <si>
    <t>GUL HUSSAIN BALOCH</t>
  </si>
  <si>
    <t>03222477242</t>
  </si>
  <si>
    <t>0300-8946321</t>
  </si>
  <si>
    <t>02-112192-027</t>
  </si>
  <si>
    <t>MAHNOOR</t>
  </si>
  <si>
    <t>MUHAMMAD RASHEED</t>
  </si>
  <si>
    <t>03432044424</t>
  </si>
  <si>
    <t>0345-8978852</t>
  </si>
  <si>
    <t>02-112192-028</t>
  </si>
  <si>
    <t>MUQADAS NOOR</t>
  </si>
  <si>
    <t>ILLAHI BUX</t>
  </si>
  <si>
    <t>03432044425</t>
  </si>
  <si>
    <t>02-112192-029</t>
  </si>
  <si>
    <t>MARIUM ATEEQ</t>
  </si>
  <si>
    <t>ATEEQ AHMED</t>
  </si>
  <si>
    <t>03432044426</t>
  </si>
  <si>
    <t>02-112192-030</t>
  </si>
  <si>
    <t>AREEBA QADRI</t>
  </si>
  <si>
    <t>MUBASHIR HASAN QADRI</t>
  </si>
  <si>
    <t>03432044427</t>
  </si>
  <si>
    <t>02-112192-031</t>
  </si>
  <si>
    <t>OSAMA SALEEM</t>
  </si>
  <si>
    <t>ABDUL SALEEM</t>
  </si>
  <si>
    <t>03432044429</t>
  </si>
  <si>
    <t>02-112192-032</t>
  </si>
  <si>
    <t>ABDULLAH CHOKSHI</t>
  </si>
  <si>
    <t>ABDUL RAHIM CHOKSHI</t>
  </si>
  <si>
    <t>03432044430</t>
  </si>
  <si>
    <t>02-112192-033</t>
  </si>
  <si>
    <t>ZARYAAB ARSHAD</t>
  </si>
  <si>
    <t>ARSHAAD JAMAL</t>
  </si>
  <si>
    <t>03432044431</t>
  </si>
  <si>
    <t>02-112192-035</t>
  </si>
  <si>
    <t>SYED IRTIZA ABBAS</t>
  </si>
  <si>
    <t>SYED ABBAS RAZA</t>
  </si>
  <si>
    <t>03432044433</t>
  </si>
  <si>
    <t>02-112192-036</t>
  </si>
  <si>
    <t>ALI MUHAMMAD</t>
  </si>
  <si>
    <t>WAZIR ALI</t>
  </si>
  <si>
    <t>03432044434</t>
  </si>
  <si>
    <t>02-112192-037</t>
  </si>
  <si>
    <t>REHAB NADEEM</t>
  </si>
  <si>
    <t>NADEEM MANSAB</t>
  </si>
  <si>
    <t>03432044436</t>
  </si>
  <si>
    <t>02-112192-038</t>
  </si>
  <si>
    <t>FOZI RASHEED</t>
  </si>
  <si>
    <t>MUHAMMAD RASHEED UD DIN ALI</t>
  </si>
  <si>
    <t>03432044437</t>
  </si>
  <si>
    <t>02-112192-039</t>
  </si>
  <si>
    <t>SANA QAYYUM</t>
  </si>
  <si>
    <t>ABDUL QAYYUM</t>
  </si>
  <si>
    <t>03432044438</t>
  </si>
  <si>
    <t>02-112192-042</t>
  </si>
  <si>
    <t>BISMAH ZIA</t>
  </si>
  <si>
    <t>ZIA NAQI</t>
  </si>
  <si>
    <t>03432044441</t>
  </si>
  <si>
    <t>02-112192-043</t>
  </si>
  <si>
    <t>HAFIZ MUBASHIR JAKA</t>
  </si>
  <si>
    <t>MUHAMMAD NAEEM JAKA</t>
  </si>
  <si>
    <t>03432044442</t>
  </si>
  <si>
    <t>02-112192-044</t>
  </si>
  <si>
    <t>AHRAR ALI AZAD</t>
  </si>
  <si>
    <t>MUHAMMAD MIRZA</t>
  </si>
  <si>
    <t>03432044443</t>
  </si>
  <si>
    <t>02-112192-045</t>
  </si>
  <si>
    <t>JAWARIYA ZAHID PARACHA</t>
  </si>
  <si>
    <t>ZAHID HABIB PARACHA</t>
  </si>
  <si>
    <t>03432044444</t>
  </si>
  <si>
    <t>02-112192-046</t>
  </si>
  <si>
    <t>MANSOOR HUSSAIN</t>
  </si>
  <si>
    <t>KAMRAN ALI</t>
  </si>
  <si>
    <t>03432044445</t>
  </si>
  <si>
    <t>02-112192-047</t>
  </si>
  <si>
    <t>MUHAMMAD TAAB AHMED SIDDIQE</t>
  </si>
  <si>
    <t>MUHAMMAD SHAMIM SIDDIQE</t>
  </si>
  <si>
    <t>03432044446</t>
  </si>
  <si>
    <t>02-112192-048</t>
  </si>
  <si>
    <t>REEBA NIZAMUDDIN</t>
  </si>
  <si>
    <t>NIZAMUDDIN</t>
  </si>
  <si>
    <t>03432044447</t>
  </si>
  <si>
    <t>02-112192-049</t>
  </si>
  <si>
    <t>SYED TAHA ALI</t>
  </si>
  <si>
    <t>SYED ZAHID ALI</t>
  </si>
  <si>
    <t>03432044448</t>
  </si>
  <si>
    <t>02-112192-051</t>
  </si>
  <si>
    <t>MALIK MUHAMMAD HASSAN</t>
  </si>
  <si>
    <t>NASIR ALI</t>
  </si>
  <si>
    <t>03432044450</t>
  </si>
  <si>
    <t>02-112192-052</t>
  </si>
  <si>
    <t>TEHMAN ALTAF UR REHMAN</t>
  </si>
  <si>
    <t>ALTAF UR REHMAN</t>
  </si>
  <si>
    <t>03432044451</t>
  </si>
  <si>
    <t>02-112192-053</t>
  </si>
  <si>
    <t>AREEB AHSAN MURAD</t>
  </si>
  <si>
    <t>AHSAN</t>
  </si>
  <si>
    <t>03432044452</t>
  </si>
  <si>
    <t>02-112192-054</t>
  </si>
  <si>
    <t>JAWARIA IQBAL DALAL</t>
  </si>
  <si>
    <t>MUHAMMAD IQBAL DALAL</t>
  </si>
  <si>
    <t>03432044453</t>
  </si>
  <si>
    <t>02-112192-055</t>
  </si>
  <si>
    <t>DANIYA AHMED</t>
  </si>
  <si>
    <t>AHMED ALI</t>
  </si>
  <si>
    <t>03432044454</t>
  </si>
  <si>
    <t>02-112192-056</t>
  </si>
  <si>
    <t>HAFIZ MUHAMMAD AFFAN</t>
  </si>
  <si>
    <t>03432044455</t>
  </si>
  <si>
    <t>02-112192-057</t>
  </si>
  <si>
    <t>MUHAMMAD USMAN UL HAQUE</t>
  </si>
  <si>
    <t>ANWARAL HAQUE</t>
  </si>
  <si>
    <t>03432044456</t>
  </si>
  <si>
    <t>02-112192-058</t>
  </si>
  <si>
    <t>SHOAIB USMAN</t>
  </si>
  <si>
    <t>03432044457</t>
  </si>
  <si>
    <t>02-112192-059</t>
  </si>
  <si>
    <t>SUFIYAN AHMED</t>
  </si>
  <si>
    <t>03432044458</t>
  </si>
  <si>
    <t>02-112192-060</t>
  </si>
  <si>
    <t>ASMA</t>
  </si>
  <si>
    <t>HANIF</t>
  </si>
  <si>
    <t>03432044459</t>
  </si>
  <si>
    <t>02-112192-061</t>
  </si>
  <si>
    <t>AADIL SHAHID</t>
  </si>
  <si>
    <t>SHAHID HAMEED</t>
  </si>
  <si>
    <t>03432044460</t>
  </si>
  <si>
    <t>02-112192-062</t>
  </si>
  <si>
    <t>UMER MUGHAL</t>
  </si>
  <si>
    <t>MOHAMMAD IRFAN BAIG</t>
  </si>
  <si>
    <t>03432044461</t>
  </si>
  <si>
    <t>02-112192-063</t>
  </si>
  <si>
    <t>USARA NADIM</t>
  </si>
  <si>
    <t>03432044462</t>
  </si>
  <si>
    <t>02-112192-064</t>
  </si>
  <si>
    <t>MUHAMMAD ZAIN</t>
  </si>
  <si>
    <t>03432044463</t>
  </si>
  <si>
    <t>02-112192-065</t>
  </si>
  <si>
    <t>SHAIKH BILAL AHMED</t>
  </si>
  <si>
    <t>SHAIKH SHAKEEL AHMED</t>
  </si>
  <si>
    <t>03432044464</t>
  </si>
  <si>
    <t>02-112192-067</t>
  </si>
  <si>
    <t>WAQAS JABBAR</t>
  </si>
  <si>
    <t>03432044466</t>
  </si>
  <si>
    <t>02-112192-069</t>
  </si>
  <si>
    <t>ARIF ABDUL AZIZ BACHAW</t>
  </si>
  <si>
    <t>03432044468</t>
  </si>
  <si>
    <t>02-112192-070</t>
  </si>
  <si>
    <t>SHAHZAIB KHALID</t>
  </si>
  <si>
    <t>KHALID GHULAM HUSSAIN</t>
  </si>
  <si>
    <t>03432044469</t>
  </si>
  <si>
    <t>02-112192-071</t>
  </si>
  <si>
    <t>ARSHMA MEMON</t>
  </si>
  <si>
    <t>HAJI ABDUL REHMAN MEMON</t>
  </si>
  <si>
    <t>03432044470</t>
  </si>
  <si>
    <t>02-112192-072</t>
  </si>
  <si>
    <t>FAISAL</t>
  </si>
  <si>
    <t>ZARAFAT KHAN</t>
  </si>
  <si>
    <t>03432044471</t>
  </si>
  <si>
    <t>02-112192-073</t>
  </si>
  <si>
    <t>YUSRA SHAFQUAT</t>
  </si>
  <si>
    <t>SHAFQUAT HUSSAIN AKHTAR</t>
  </si>
  <si>
    <t>03432044472</t>
  </si>
  <si>
    <t>BS(A&amp;F)  Fall 2019 - Spring 2023</t>
  </si>
  <si>
    <r>
      <t xml:space="preserve">BS(English) Fall 2019 - Spring 2023 </t>
    </r>
    <r>
      <rPr>
        <sz val="10"/>
        <rFont val="Arial Black"/>
        <family val="2"/>
      </rPr>
      <t>(6 years 72 Months)</t>
    </r>
  </si>
  <si>
    <t>02-100192-001</t>
  </si>
  <si>
    <t>SYEDA KANWAL ZAHRA</t>
  </si>
  <si>
    <t>SYED ALI REHAN</t>
  </si>
  <si>
    <t>02-100192-002</t>
  </si>
  <si>
    <t>ZOYA AHMED</t>
  </si>
  <si>
    <t>02-100192-003</t>
  </si>
  <si>
    <t>MUQADAS RAUF</t>
  </si>
  <si>
    <t>ABDUL RAUF</t>
  </si>
  <si>
    <t>02-100192-004</t>
  </si>
  <si>
    <t>AYESHA KOKAB FARSHORI</t>
  </si>
  <si>
    <t>KOKAB RIAZ FARSHORI</t>
  </si>
  <si>
    <t>02-100192-005</t>
  </si>
  <si>
    <t>SAKINA ZAKIR HUSSAIN</t>
  </si>
  <si>
    <t>ZAKIR HUSSAIN</t>
  </si>
  <si>
    <t>02-100192-006</t>
  </si>
  <si>
    <t>SANILA KAINAT</t>
  </si>
  <si>
    <t>GHULAM SARWAR</t>
  </si>
  <si>
    <t>03332424030</t>
  </si>
  <si>
    <t>02-100192-007</t>
  </si>
  <si>
    <t>ABDULLAH MAKHDOOM</t>
  </si>
  <si>
    <t>AIJAZ ALI MAKHDOOM</t>
  </si>
  <si>
    <t>02-100192-009</t>
  </si>
  <si>
    <t>MAHEEN AHMED</t>
  </si>
  <si>
    <t>NAUSHAD AHMED</t>
  </si>
  <si>
    <t>02-100192-010</t>
  </si>
  <si>
    <t>HAFSA</t>
  </si>
  <si>
    <t>MUNAWAR HUSSAIN SAJID</t>
  </si>
  <si>
    <t>02-100192-011</t>
  </si>
  <si>
    <t>IRJA SHAKOOR</t>
  </si>
  <si>
    <t>ABDUL SHAKOOR</t>
  </si>
  <si>
    <t>02-100192-012</t>
  </si>
  <si>
    <t>AFTAB MUNIR</t>
  </si>
  <si>
    <t>MUNIR AHMED</t>
  </si>
  <si>
    <t>02-100192-013</t>
  </si>
  <si>
    <t>AYESHA TARIQ</t>
  </si>
  <si>
    <t>TARIQ HUSSAIN</t>
  </si>
  <si>
    <t>02-100192-014</t>
  </si>
  <si>
    <t>MIDRARA ZEESHAN KAYANI</t>
  </si>
  <si>
    <t>ZEESHAN SAQIB KAYANI</t>
  </si>
  <si>
    <t>02-100192-015</t>
  </si>
  <si>
    <t>MUHAMMAD OKASHA TANVEER</t>
  </si>
  <si>
    <t>SYED TANVEER HUSSAIN QADRI</t>
  </si>
  <si>
    <t>02-100192-017</t>
  </si>
  <si>
    <t>EESHA SHAHBAZ</t>
  </si>
  <si>
    <t>SHAHBAZ AHMED</t>
  </si>
  <si>
    <t>03312082731</t>
  </si>
  <si>
    <t>02-100192-019</t>
  </si>
  <si>
    <t>KHUSHBAKHT UMRANI</t>
  </si>
  <si>
    <t>LATE HUSSAIN BUKSH UMRANI</t>
  </si>
  <si>
    <t>02-100192-020</t>
  </si>
  <si>
    <t>MARIUM</t>
  </si>
  <si>
    <t>MEHMOOD QURESHI</t>
  </si>
  <si>
    <t>02-100192-021</t>
  </si>
  <si>
    <t>HAFIZA AYESHA JAVED</t>
  </si>
  <si>
    <t>JAVED ALI</t>
  </si>
  <si>
    <t>02-100192-022</t>
  </si>
  <si>
    <t>BISMA ALEEM</t>
  </si>
  <si>
    <t>SYED ALEEM ULLAH</t>
  </si>
  <si>
    <t>02-100192-023</t>
  </si>
  <si>
    <t>SHANZA FATIMA NAZ</t>
  </si>
  <si>
    <t>ASHFAQ ALI NAZ</t>
  </si>
  <si>
    <t>02-100192-024</t>
  </si>
  <si>
    <t>SARFRAZ AHMED</t>
  </si>
  <si>
    <t>HAJI NOOR MUSTAFA</t>
  </si>
  <si>
    <t>03362606837</t>
  </si>
  <si>
    <t>02-100192-026</t>
  </si>
  <si>
    <t>MAHAM MOHAMMAD IMTIAZ</t>
  </si>
  <si>
    <t>MOHAMMAD IMTIAZ A AZIZ</t>
  </si>
  <si>
    <t>02-100192-027</t>
  </si>
  <si>
    <t>AWAIS AHMED</t>
  </si>
  <si>
    <t>HAJI AZIZULLAH</t>
  </si>
  <si>
    <t>02-100192-028</t>
  </si>
  <si>
    <t>HERA NAZ</t>
  </si>
  <si>
    <t>WAZIR SHAH</t>
  </si>
  <si>
    <t>02-100192-029</t>
  </si>
  <si>
    <t>UMM-E-KULSOOM</t>
  </si>
  <si>
    <t>MUHAMMAD AMEEN</t>
  </si>
  <si>
    <t>02-100192-030</t>
  </si>
  <si>
    <t>ARISHMAH TANVEER</t>
  </si>
  <si>
    <t>TANVEER AHMAD ALVI</t>
  </si>
  <si>
    <t>02-100192-031</t>
  </si>
  <si>
    <t>ARIFA</t>
  </si>
  <si>
    <t>02-100192-032</t>
  </si>
  <si>
    <t>HAFSA KHAN DURRANI</t>
  </si>
  <si>
    <t>ALAMGIR KHAN DURRANI</t>
  </si>
  <si>
    <t>02-100192-033</t>
  </si>
  <si>
    <t>02-100192-035</t>
  </si>
  <si>
    <t>ZAINAB NAZ</t>
  </si>
  <si>
    <t>MUHAMMAD YAMIN</t>
  </si>
  <si>
    <t>03432044432</t>
  </si>
  <si>
    <t>02-100192-037</t>
  </si>
  <si>
    <t>TAYYABA AFZAL</t>
  </si>
  <si>
    <t>BS(Eng)  Fall 2019 - Spring 2023</t>
  </si>
  <si>
    <r>
      <t xml:space="preserve">BS(Eco&amp;Fin) Fall 2019 - Spring 2023  </t>
    </r>
    <r>
      <rPr>
        <sz val="10"/>
        <rFont val="Arial Black"/>
        <family val="2"/>
      </rPr>
      <t>(6 years 72 Months)</t>
    </r>
  </si>
  <si>
    <t>02-114192-001</t>
  </si>
  <si>
    <t>ALEEZA FATIMA</t>
  </si>
  <si>
    <t>MUHAMMAD ASIF BUTT</t>
  </si>
  <si>
    <t>02-114192-002</t>
  </si>
  <si>
    <t>BILAL SAIF</t>
  </si>
  <si>
    <t>SAIFULLAH</t>
  </si>
  <si>
    <t>02-114192-004</t>
  </si>
  <si>
    <t>RABEESHA NADEEM</t>
  </si>
  <si>
    <t>NADEEM ABDUL GHANI</t>
  </si>
  <si>
    <t>02-114192-005</t>
  </si>
  <si>
    <t>SUMMIYA UROOJ</t>
  </si>
  <si>
    <t>MUHAMMAD MANSOOR AZIM QIDWAI</t>
  </si>
  <si>
    <t>02-114192-006</t>
  </si>
  <si>
    <t>SAAD BIN ZAFAR</t>
  </si>
  <si>
    <t>02-114192-007</t>
  </si>
  <si>
    <t>SHAH JAMAL</t>
  </si>
  <si>
    <t>SYED FARRUKH JAMAL</t>
  </si>
  <si>
    <t>02-114192-008</t>
  </si>
  <si>
    <t>SAMEER MUSHTAQ</t>
  </si>
  <si>
    <t>MUSHTAQ AHMED</t>
  </si>
  <si>
    <t>02-114192-009</t>
  </si>
  <si>
    <t>SYEDA MUNAZZAH ASAD</t>
  </si>
  <si>
    <t>SYED MEHMOOD HUSSAIN ASAD</t>
  </si>
  <si>
    <t>02-114192-010</t>
  </si>
  <si>
    <t>FATIMA ZAHEER</t>
  </si>
  <si>
    <t>ZAHEER UDDIN</t>
  </si>
  <si>
    <t>02-114192-011</t>
  </si>
  <si>
    <t>HAYA NOOR</t>
  </si>
  <si>
    <t>02-114192-012</t>
  </si>
  <si>
    <t>AZAM KHAN</t>
  </si>
  <si>
    <t>02-114192-013</t>
  </si>
  <si>
    <t>MUHAMMAD HUR ALI</t>
  </si>
  <si>
    <t>LIAQUAT ALI</t>
  </si>
  <si>
    <t>02-114192-014</t>
  </si>
  <si>
    <t>MUHAMMAD AREEB ASIF</t>
  </si>
  <si>
    <t>MUHAMMAD ASIF WAHEED</t>
  </si>
  <si>
    <t>02-114192-015</t>
  </si>
  <si>
    <t>SYED MUHAMMAD BAQIR RIZVI</t>
  </si>
  <si>
    <t>SYED MOOSA KAZIM HUSSAIN RIZVI</t>
  </si>
  <si>
    <t>03242711989</t>
  </si>
  <si>
    <t>02-114192-016</t>
  </si>
  <si>
    <t>MUHAMMAD TAHA KHAN</t>
  </si>
  <si>
    <t>03242711990</t>
  </si>
  <si>
    <t>02-114192-017</t>
  </si>
  <si>
    <t>ISRAR UL HAQ</t>
  </si>
  <si>
    <t>03242711991</t>
  </si>
  <si>
    <t>02-114192-018</t>
  </si>
  <si>
    <t>SYED MUHAMMAD NAFAY</t>
  </si>
  <si>
    <t>SYED SAAD BIN SAEED WASTI</t>
  </si>
  <si>
    <t>03242711992</t>
  </si>
  <si>
    <t>02-114192-019</t>
  </si>
  <si>
    <t>SYED MUHAMMAD SAMEER IMAD</t>
  </si>
  <si>
    <t>AZHAR IMAD</t>
  </si>
  <si>
    <t>03242711993</t>
  </si>
  <si>
    <t>02-114192-020</t>
  </si>
  <si>
    <t>KHIZAR ABBAS ALI</t>
  </si>
  <si>
    <t>ASAD ALI</t>
  </si>
  <si>
    <t>03242711994</t>
  </si>
  <si>
    <t>02-114192-021</t>
  </si>
  <si>
    <t>UBAIDULLAH KHALID WAHEED</t>
  </si>
  <si>
    <t>KHALID WAHEED</t>
  </si>
  <si>
    <t>03242711995</t>
  </si>
  <si>
    <t>02-114192-022</t>
  </si>
  <si>
    <t>SHAHMIR NISAR</t>
  </si>
  <si>
    <t>NISARULLAH</t>
  </si>
  <si>
    <t>03242711996</t>
  </si>
  <si>
    <t>02-114192-024</t>
  </si>
  <si>
    <t>UMAIR ASGHAR</t>
  </si>
  <si>
    <t>03242711998</t>
  </si>
  <si>
    <t>02-114192-025</t>
  </si>
  <si>
    <t>MUHAMMAD AARISH</t>
  </si>
  <si>
    <t>03242711999</t>
  </si>
  <si>
    <t>02-114192-026</t>
  </si>
  <si>
    <t>NEHA NAVEED</t>
  </si>
  <si>
    <t>NAVEED AHMED</t>
  </si>
  <si>
    <t>03242712000</t>
  </si>
  <si>
    <t>02-114192-027</t>
  </si>
  <si>
    <t>SHAHZAD QURESHI</t>
  </si>
  <si>
    <t>MASHKOOR AHMED QURESHI</t>
  </si>
  <si>
    <t>03242712001</t>
  </si>
  <si>
    <t>02-114192-028</t>
  </si>
  <si>
    <t>FIZZA JAFFERY</t>
  </si>
  <si>
    <t>AMIR RAZA JAFFERY</t>
  </si>
  <si>
    <t>03242712002</t>
  </si>
  <si>
    <t>02-114192-029</t>
  </si>
  <si>
    <t>MUHAMMAD ZIA UL BASHAR</t>
  </si>
  <si>
    <t>MUHAMMAD KAMRAN SHAHID</t>
  </si>
  <si>
    <t>03242712003</t>
  </si>
  <si>
    <t>02-114192-030</t>
  </si>
  <si>
    <t>KOMAL BALOCH</t>
  </si>
  <si>
    <t>MUHAMMAD ALI BALOCH</t>
  </si>
  <si>
    <t>03242712004</t>
  </si>
  <si>
    <t>02-114192-031</t>
  </si>
  <si>
    <t>MUHAMMAD HAMZA MALIK</t>
  </si>
  <si>
    <t>03242712005</t>
  </si>
  <si>
    <t>02-114192-032</t>
  </si>
  <si>
    <t>FAHED HASSAN KHAN</t>
  </si>
  <si>
    <t>AHMED RAZA KHAN</t>
  </si>
  <si>
    <t>03242712006</t>
  </si>
  <si>
    <t>02-114192-033</t>
  </si>
  <si>
    <t>SHANZAYY KHAN</t>
  </si>
  <si>
    <t>MUHAMMAD ZULFIQAR ALI KHAN</t>
  </si>
  <si>
    <t>03242712007</t>
  </si>
  <si>
    <t>BS(Eco&amp;Fin)  Fall 2019 - Spring 2023</t>
  </si>
  <si>
    <r>
      <t xml:space="preserve">BBA (4 Years) Spring 2020 - Fall 2023  </t>
    </r>
    <r>
      <rPr>
        <sz val="10"/>
        <rFont val="Arial Black"/>
        <family val="2"/>
      </rPr>
      <t>(6 years 72 Months)</t>
    </r>
  </si>
  <si>
    <t>02-111201-001</t>
  </si>
  <si>
    <t>ABDULLAH EHSAN ELAHI</t>
  </si>
  <si>
    <t>EHSAN ELLAHI</t>
  </si>
  <si>
    <t>02-111201-002</t>
  </si>
  <si>
    <t>EHTESHAM ULLAH</t>
  </si>
  <si>
    <t>AHSAN ULLAH ZAFAR</t>
  </si>
  <si>
    <t>02-111201-003</t>
  </si>
  <si>
    <t>SYED ASIF ULLAH</t>
  </si>
  <si>
    <t>SYED ARIF ULLAH</t>
  </si>
  <si>
    <t>02-111201-004</t>
  </si>
  <si>
    <t>ESHRAT FATIMA</t>
  </si>
  <si>
    <t>KHUSHNOOD</t>
  </si>
  <si>
    <t>0336-1256393</t>
  </si>
  <si>
    <t>0314-9201217</t>
  </si>
  <si>
    <t>02-111201-005</t>
  </si>
  <si>
    <t>ABDUL QADEER KHAN</t>
  </si>
  <si>
    <t>MUHAMMAD RIAZ KHAN</t>
  </si>
  <si>
    <t>02-111201-006</t>
  </si>
  <si>
    <t>MAHRUKH TAHIR</t>
  </si>
  <si>
    <t>TAHIR NAZIR AHMED</t>
  </si>
  <si>
    <t>02-111201-007</t>
  </si>
  <si>
    <t>AMNA JAVED</t>
  </si>
  <si>
    <t>MUHAMMAD JAVED MOLANI</t>
  </si>
  <si>
    <t>02-111201-008</t>
  </si>
  <si>
    <t>MUHAMMAD ANEEQ BASIT</t>
  </si>
  <si>
    <t>MUHAMMAD JAMEEL AKHTER</t>
  </si>
  <si>
    <t>02-111201-009</t>
  </si>
  <si>
    <t>BILAL JAVED</t>
  </si>
  <si>
    <t>02-111201-010</t>
  </si>
  <si>
    <t>INSHIRA</t>
  </si>
  <si>
    <t>02-111201-011</t>
  </si>
  <si>
    <t>ARSALAN AFZAL</t>
  </si>
  <si>
    <t>SHER AFZAL</t>
  </si>
  <si>
    <t>02-111201-012</t>
  </si>
  <si>
    <t>AZAAN NASIR</t>
  </si>
  <si>
    <t>NASIR HAYAT KHAN</t>
  </si>
  <si>
    <t>02-111201-013</t>
  </si>
  <si>
    <t>MUHAMMAD ABRAR</t>
  </si>
  <si>
    <t>AKHTAR ALEEM UDIN</t>
  </si>
  <si>
    <t>02-111201-014</t>
  </si>
  <si>
    <t>HIBA SULTANA ZAFAR</t>
  </si>
  <si>
    <t>MOHAMMAD ZAFAR</t>
  </si>
  <si>
    <t>02-111201-015</t>
  </si>
  <si>
    <t>KUNOOZ UN NISA</t>
  </si>
  <si>
    <t>YAQOOB KHAN</t>
  </si>
  <si>
    <t>02-111201-016</t>
  </si>
  <si>
    <t>DANIA NAZNEEN SURI</t>
  </si>
  <si>
    <t>MUHAMMAD AKBAR ASIM</t>
  </si>
  <si>
    <t>02-111201-017</t>
  </si>
  <si>
    <t>FIZZA ASIM</t>
  </si>
  <si>
    <t>02-111201-018</t>
  </si>
  <si>
    <t>MUHAMMAD HASNAIN ALI</t>
  </si>
  <si>
    <t>MUHAMMAD ARIF</t>
  </si>
  <si>
    <t>02-111201-019</t>
  </si>
  <si>
    <t>SAIF UR REHMAN</t>
  </si>
  <si>
    <t>ANEES UR REHMAN</t>
  </si>
  <si>
    <t>02-111201-020</t>
  </si>
  <si>
    <t>HAFIZ BILAL AHMED</t>
  </si>
  <si>
    <t>ASGHAR KHAN</t>
  </si>
  <si>
    <t>02-111201-021</t>
  </si>
  <si>
    <t>TALHA SALEEM</t>
  </si>
  <si>
    <t>02-111201-022</t>
  </si>
  <si>
    <t>NUZHAT RUBAB ZAHRA</t>
  </si>
  <si>
    <t>ANSER HUSSAIN</t>
  </si>
  <si>
    <t>02-111201-023</t>
  </si>
  <si>
    <t>MUHAMMAD SHARJEEL KHAN</t>
  </si>
  <si>
    <t>MUHAMMAD SOHAIL KHAN</t>
  </si>
  <si>
    <t>02-111201-024</t>
  </si>
  <si>
    <t>MUHAMMAD MUSTAFA ALTAF</t>
  </si>
  <si>
    <t>ALTAF QADIR</t>
  </si>
  <si>
    <t>02-111201-025</t>
  </si>
  <si>
    <t>RAO ADEEL AHMED</t>
  </si>
  <si>
    <t>02-111201-026</t>
  </si>
  <si>
    <t>FARAZ AHMED</t>
  </si>
  <si>
    <t>SUHAIL IMAM SURHIYO</t>
  </si>
  <si>
    <t>02-111201-027</t>
  </si>
  <si>
    <t>FAHEEM AHMED</t>
  </si>
  <si>
    <t>ABDUL RAHIM NAVEED</t>
  </si>
  <si>
    <t>0311-1204070</t>
  </si>
  <si>
    <t>0335-2277842</t>
  </si>
  <si>
    <t>02-111201-028</t>
  </si>
  <si>
    <t>ABSAR MUDASSAR</t>
  </si>
  <si>
    <t>MUDASSAR AHMED</t>
  </si>
  <si>
    <t>02-111201-029</t>
  </si>
  <si>
    <t>NABEELA ASIF</t>
  </si>
  <si>
    <t>02-111201-030</t>
  </si>
  <si>
    <t>BISMA SHAHID</t>
  </si>
  <si>
    <t>02-111201-031</t>
  </si>
  <si>
    <t>RAJA MUHAMMAD HAMZA JAVED</t>
  </si>
  <si>
    <t>02-111201-032</t>
  </si>
  <si>
    <t>JAWAD AHMED</t>
  </si>
  <si>
    <t>MUHAMMAD MINHAJ AHMED</t>
  </si>
  <si>
    <t>02-111201-033</t>
  </si>
  <si>
    <t>UNZILA SHEIKH</t>
  </si>
  <si>
    <t>SHEIKH MUHAMMAD JAVED</t>
  </si>
  <si>
    <t>02-111201-034</t>
  </si>
  <si>
    <t>MUTAHRA REHMAN</t>
  </si>
  <si>
    <t>MATEE UR REHMAN</t>
  </si>
  <si>
    <t>02-111201-035</t>
  </si>
  <si>
    <t>0301-2757779</t>
  </si>
  <si>
    <t>0331-5009916</t>
  </si>
  <si>
    <t>02-111201-036</t>
  </si>
  <si>
    <t>AZZA JUNAID</t>
  </si>
  <si>
    <t>MUHAMMAD JUNAID GHAFFAR</t>
  </si>
  <si>
    <t>02-111201-037</t>
  </si>
  <si>
    <t>TAYYABA FARID</t>
  </si>
  <si>
    <t>FARID AHMED</t>
  </si>
  <si>
    <t>02-111201-038</t>
  </si>
  <si>
    <t>FARRUKH KAMRAN BUTT</t>
  </si>
  <si>
    <t>KAMRAN MAHMOOD BUTT</t>
  </si>
  <si>
    <t>02-111201-039</t>
  </si>
  <si>
    <t>KAINAT FATIMA</t>
  </si>
  <si>
    <t>02-111201-040</t>
  </si>
  <si>
    <t>MUHAMMAD MUSTAFA JAWED</t>
  </si>
  <si>
    <t>MUHAMMAD JAWED</t>
  </si>
  <si>
    <t>02-111201-041</t>
  </si>
  <si>
    <t>ALIZA SAMI</t>
  </si>
  <si>
    <t>SYED SAMI UR REHMAN</t>
  </si>
  <si>
    <t>02-111201-042</t>
  </si>
  <si>
    <t>ABDULLAH KHATEEB TANOLI</t>
  </si>
  <si>
    <t>KHATEEB UR REHMAN</t>
  </si>
  <si>
    <t>02-111201-043</t>
  </si>
  <si>
    <t>MUHAMMAD ZOHAIB</t>
  </si>
  <si>
    <t>ZUBAIR ALAM</t>
  </si>
  <si>
    <t>02-111201-044</t>
  </si>
  <si>
    <t>AISHA TILAWAT</t>
  </si>
  <si>
    <t>TILAWAT SHAH</t>
  </si>
  <si>
    <t>02-111201-045</t>
  </si>
  <si>
    <t>AMMAR AHMER</t>
  </si>
  <si>
    <t>KASHIF AHMER</t>
  </si>
  <si>
    <t>03451699669</t>
  </si>
  <si>
    <t>0336-2218172</t>
  </si>
  <si>
    <t>02-111201-046</t>
  </si>
  <si>
    <t>SHAHZAD ALI JAMALI</t>
  </si>
  <si>
    <t>ATTA MUHAMMAD JAMALI</t>
  </si>
  <si>
    <t>02-111201-047</t>
  </si>
  <si>
    <t>02-111201-048</t>
  </si>
  <si>
    <t>EMAAD SHOUKAT</t>
  </si>
  <si>
    <t>SHOUKAT HUSSAIN BALOCH</t>
  </si>
  <si>
    <t>02-111201-049</t>
  </si>
  <si>
    <t>MUHAMMAD HUZEFA PARACHA</t>
  </si>
  <si>
    <t>SHAFIQ MUHAMMAD</t>
  </si>
  <si>
    <t>02-111201-050</t>
  </si>
  <si>
    <t>SADIA FAROOQ</t>
  </si>
  <si>
    <t>MUHAMAD FAROOQ NAIMAT ULLAH</t>
  </si>
  <si>
    <t>02-111201-051</t>
  </si>
  <si>
    <t>AIYESHA</t>
  </si>
  <si>
    <t>02-111201-052</t>
  </si>
  <si>
    <t>ANIQUE AHMED</t>
  </si>
  <si>
    <t>02-111201-053</t>
  </si>
  <si>
    <t>SYED AASHIR RIZWAN</t>
  </si>
  <si>
    <t>SYED RIZWAN UL HASSAN</t>
  </si>
  <si>
    <t>02-111201-054</t>
  </si>
  <si>
    <t>ZAIN UL ABIDIN</t>
  </si>
  <si>
    <t>MANZOOR AHMED</t>
  </si>
  <si>
    <t>02-111201-055</t>
  </si>
  <si>
    <t>HAIDER FAROOQ</t>
  </si>
  <si>
    <t>UMER FAROOQ</t>
  </si>
  <si>
    <t>02-111201-056</t>
  </si>
  <si>
    <t>HAMZA TUMBI</t>
  </si>
  <si>
    <t>JOHAR TUMBI</t>
  </si>
  <si>
    <t>02-111201-057</t>
  </si>
  <si>
    <t>HAZIQUE ANWAR</t>
  </si>
  <si>
    <t>02-111201-058</t>
  </si>
  <si>
    <t>MUHAMMAD ZAWIAL EJAZ</t>
  </si>
  <si>
    <t>EJAZ AHMED</t>
  </si>
  <si>
    <t>02-111201-059</t>
  </si>
  <si>
    <t>MIRZA SARMAD BAIG</t>
  </si>
  <si>
    <t>JAVED BAIG</t>
  </si>
  <si>
    <t>02-111201-060</t>
  </si>
  <si>
    <t>ANUM WASEEM</t>
  </si>
  <si>
    <t>WASEEM AKHTER SATTI</t>
  </si>
  <si>
    <t>02-111201-061</t>
  </si>
  <si>
    <t>AIMON ZEHRA</t>
  </si>
  <si>
    <t>SYED SHAHID MEHDI JAFRI</t>
  </si>
  <si>
    <t>02-111201-062</t>
  </si>
  <si>
    <t>UROOBA</t>
  </si>
  <si>
    <t>WASEEM AHMED</t>
  </si>
  <si>
    <t>02-111201-063</t>
  </si>
  <si>
    <t>TANVEER ALAM</t>
  </si>
  <si>
    <t>MANZOOR ALAM</t>
  </si>
  <si>
    <t>02-111201-064</t>
  </si>
  <si>
    <t>MUHAMMAD AMMAD KHAN</t>
  </si>
  <si>
    <t>MUHAMMAD RIZWAN KHAN</t>
  </si>
  <si>
    <t>03343039328</t>
  </si>
  <si>
    <t>0335-3298165</t>
  </si>
  <si>
    <t>02-111201-065</t>
  </si>
  <si>
    <t>MUHAMMAD SUBHAN BHADELIA</t>
  </si>
  <si>
    <t>HAJI SHAKOOR</t>
  </si>
  <si>
    <t>02-111201-066</t>
  </si>
  <si>
    <t>ALI ASGHAR ABIZAR EZZI</t>
  </si>
  <si>
    <t>ABIZAR ABDULLAH EZZI</t>
  </si>
  <si>
    <t>02-111201-067</t>
  </si>
  <si>
    <t>ALIZA MUSTAQEEM</t>
  </si>
  <si>
    <t>MUSTAQEEM</t>
  </si>
  <si>
    <t>02-111201-068</t>
  </si>
  <si>
    <t>MUHAMMAD SHOAIB SHAIKH</t>
  </si>
  <si>
    <t>02-111201-069</t>
  </si>
  <si>
    <t>YASIR SAEED</t>
  </si>
  <si>
    <t>ZARAB SAEED</t>
  </si>
  <si>
    <t>02-111201-070</t>
  </si>
  <si>
    <t>NAILA IMTIAZ</t>
  </si>
  <si>
    <t>IMTIAZ ALI</t>
  </si>
  <si>
    <t>02-111201-071</t>
  </si>
  <si>
    <t>AYESHA KAFEEL UR REHMAN</t>
  </si>
  <si>
    <t>KAFEEL UR REHMAN</t>
  </si>
  <si>
    <t>02-111201-072</t>
  </si>
  <si>
    <t>TAYYAB HASSAN CHAUDHRY</t>
  </si>
  <si>
    <t>HASSAN ALI</t>
  </si>
  <si>
    <t>02-111201-073</t>
  </si>
  <si>
    <t>ALINA</t>
  </si>
  <si>
    <t>02-111201-074</t>
  </si>
  <si>
    <t>MUHAMMAD HAZIB JAVAID</t>
  </si>
  <si>
    <t>JAVAID AKHTAR</t>
  </si>
  <si>
    <t>02-111201-075</t>
  </si>
  <si>
    <t>MALLICK MUHAMMAD ABDULAHAD DAWOODI</t>
  </si>
  <si>
    <t>MALLICK MUHAMMAD PERWAIZ ALAM DAWOODI</t>
  </si>
  <si>
    <t>02-111201-077</t>
  </si>
  <si>
    <t>ALI NAJAM</t>
  </si>
  <si>
    <t>NAJAM UL SAMAD</t>
  </si>
  <si>
    <t>03353901891</t>
  </si>
  <si>
    <t>0336-2289334</t>
  </si>
  <si>
    <t>02-111201-078</t>
  </si>
  <si>
    <t>ABDUL MANNAN</t>
  </si>
  <si>
    <t>MUHAMMAD NAZIR</t>
  </si>
  <si>
    <t>02-111201-079</t>
  </si>
  <si>
    <t>02-111201-081</t>
  </si>
  <si>
    <t>ESHA KHALID</t>
  </si>
  <si>
    <t>02-111201-083</t>
  </si>
  <si>
    <t>03012932524</t>
  </si>
  <si>
    <t>0300-2989639</t>
  </si>
  <si>
    <t>02-111201-084</t>
  </si>
  <si>
    <t>03341229816</t>
  </si>
  <si>
    <t>0310-2414953</t>
  </si>
  <si>
    <t>02-111201-085</t>
  </si>
  <si>
    <t>QIRAAT RAO</t>
  </si>
  <si>
    <t>SHAHID ALI</t>
  </si>
  <si>
    <t>02-111201-086</t>
  </si>
  <si>
    <t>NAILA BIBI</t>
  </si>
  <si>
    <t>MUHAMMAD MANSHA</t>
  </si>
  <si>
    <t>02-111201-087</t>
  </si>
  <si>
    <t>HAFIZA FAZILA ASHRAF</t>
  </si>
  <si>
    <t>MUHAMMAD ASHRAF MEMON</t>
  </si>
  <si>
    <t>02-111201-088</t>
  </si>
  <si>
    <t>MIRZA FARIZ ELAHI BAIG</t>
  </si>
  <si>
    <t>ZAKIR ELAHI</t>
  </si>
  <si>
    <t>02-111201-089</t>
  </si>
  <si>
    <t>MUHAMMAD HAMZA HASSAN KHAN</t>
  </si>
  <si>
    <t>MUZAFFAR HASSAN KHAN</t>
  </si>
  <si>
    <t>02-111201-090</t>
  </si>
  <si>
    <t>MANAL ALI</t>
  </si>
  <si>
    <t>SYED AKHLAQ ALI</t>
  </si>
  <si>
    <t>03412055356</t>
  </si>
  <si>
    <t>0312-2524295</t>
  </si>
  <si>
    <t>02-111201-091</t>
  </si>
  <si>
    <t>MUHAMMAD SHAHAN</t>
  </si>
  <si>
    <t>02-111201-092</t>
  </si>
  <si>
    <t>HANZLAH FAROOQ</t>
  </si>
  <si>
    <t>MUHAMMAD UMER FAROOQ</t>
  </si>
  <si>
    <t>0322-3396646</t>
  </si>
  <si>
    <t>0331-3441887</t>
  </si>
  <si>
    <t>02-111201-093</t>
  </si>
  <si>
    <t>BUSHRA ARAIN</t>
  </si>
  <si>
    <t>AMANULLAH</t>
  </si>
  <si>
    <t>02-111201-094</t>
  </si>
  <si>
    <t>MAHAM RAZA</t>
  </si>
  <si>
    <t>RAZA UR REHMAN</t>
  </si>
  <si>
    <t>02-111201-095</t>
  </si>
  <si>
    <t>MUNTAHA ZAFAR</t>
  </si>
  <si>
    <t>02-111201-096</t>
  </si>
  <si>
    <t>MUHAMMAD AZAM RAO</t>
  </si>
  <si>
    <t>MUHAMMAD ASLAM KHAN</t>
  </si>
  <si>
    <t>02-111201-097</t>
  </si>
  <si>
    <t>AMNA ZUBAIR</t>
  </si>
  <si>
    <t>ZUBAIR KHAN</t>
  </si>
  <si>
    <t>02-111201-098</t>
  </si>
  <si>
    <t>OMEMA MUHAMMAD RAFIQ ZAKARIA</t>
  </si>
  <si>
    <t>MUHAMMAD RAFIQ ZAKARIA</t>
  </si>
  <si>
    <t>02-111201-099</t>
  </si>
  <si>
    <t>RAHIM UD DIN</t>
  </si>
  <si>
    <t>02-111201-100</t>
  </si>
  <si>
    <t>SARAH BATOOL</t>
  </si>
  <si>
    <t>GHULAM RAZA</t>
  </si>
  <si>
    <t>02-111201-101</t>
  </si>
  <si>
    <t>SYED ALI RAZA</t>
  </si>
  <si>
    <t>SYED MAZAHIR HUSSAIN</t>
  </si>
  <si>
    <t>02-111201-102</t>
  </si>
  <si>
    <t>SYED FAYEZ ALI</t>
  </si>
  <si>
    <t>SYED HAMID ALI</t>
  </si>
  <si>
    <t>02-111201-103</t>
  </si>
  <si>
    <t>02-111201-104</t>
  </si>
  <si>
    <t>ISRA SALEEM AHMED</t>
  </si>
  <si>
    <t>MUHAMMAD SALEEM AHMED</t>
  </si>
  <si>
    <t>02-111201-105</t>
  </si>
  <si>
    <t>TAHIR MANZOOR</t>
  </si>
  <si>
    <t>02-111201-106</t>
  </si>
  <si>
    <t>ANUM FIDA</t>
  </si>
  <si>
    <t>FIDA MUHAMMAD</t>
  </si>
  <si>
    <t>02-111201-107</t>
  </si>
  <si>
    <t>ERAJ ADIL</t>
  </si>
  <si>
    <t>ADIL HUSSAIN</t>
  </si>
  <si>
    <t>02-111201-108</t>
  </si>
  <si>
    <t>JAVERIA KHAN</t>
  </si>
  <si>
    <t>TASSAWER ALI KHAN</t>
  </si>
  <si>
    <t>03312354398</t>
  </si>
  <si>
    <t>0336-1021347</t>
  </si>
  <si>
    <t>02-111201-109</t>
  </si>
  <si>
    <t>MUHAMMAD DANISH BHATTI</t>
  </si>
  <si>
    <t>MUHAMMAD IMRAN BHATTI</t>
  </si>
  <si>
    <t>02-111201-110</t>
  </si>
  <si>
    <t>MUHAMMAD HASSAN BIN AAMIR</t>
  </si>
  <si>
    <t>AAMIR HUSSAIN</t>
  </si>
  <si>
    <t>03323442057</t>
  </si>
  <si>
    <t>0321-8234008</t>
  </si>
  <si>
    <t>02-111201-111</t>
  </si>
  <si>
    <t>SAMEEN MANZAR</t>
  </si>
  <si>
    <t>MANZAR RAZA KHAN</t>
  </si>
  <si>
    <t>03312814626</t>
  </si>
  <si>
    <t>0332-2102351</t>
  </si>
  <si>
    <t>02-111201-112</t>
  </si>
  <si>
    <t>NASIR SIDDIQUI</t>
  </si>
  <si>
    <t>02-111201-113</t>
  </si>
  <si>
    <t>MAHAM NAVEED KHAWAJA</t>
  </si>
  <si>
    <t>NAVEED MUSTAFA KHAWAJA</t>
  </si>
  <si>
    <t>02-111201-114</t>
  </si>
  <si>
    <t>MAHWISH MUHAMMAD HANIF</t>
  </si>
  <si>
    <t>02-111201-115</t>
  </si>
  <si>
    <t>MUHAMMAD AWAIS KHAN</t>
  </si>
  <si>
    <t>NIZAR ALI</t>
  </si>
  <si>
    <t>02-111201-116</t>
  </si>
  <si>
    <t>MUHAMMAD ASIM KHAN</t>
  </si>
  <si>
    <t>REHMATULLAH</t>
  </si>
  <si>
    <t>02-111201-117</t>
  </si>
  <si>
    <t>SYED KHIZER ALI</t>
  </si>
  <si>
    <t>SYED AZHAR ALI</t>
  </si>
  <si>
    <t>02-111201-118</t>
  </si>
  <si>
    <t>TOOBA SHOAIB</t>
  </si>
  <si>
    <t>MUHAMMAD SHOAIB KHAN</t>
  </si>
  <si>
    <t>DSF # 0132354</t>
  </si>
  <si>
    <t>02-111201-119</t>
  </si>
  <si>
    <t>SADIA AHMED</t>
  </si>
  <si>
    <t>DR FAYYAZ AHMED</t>
  </si>
  <si>
    <t>02-111201-120</t>
  </si>
  <si>
    <t>IMTIAZ</t>
  </si>
  <si>
    <t>MURAD BAKHSH</t>
  </si>
  <si>
    <t>02-111201-121</t>
  </si>
  <si>
    <t>MUHAMMAD SULAIMAN</t>
  </si>
  <si>
    <t>02-111201-122</t>
  </si>
  <si>
    <t>RABIA</t>
  </si>
  <si>
    <t>MUHAMMAD RIZWAN</t>
  </si>
  <si>
    <t>02-111201-123</t>
  </si>
  <si>
    <t>SHAYAN</t>
  </si>
  <si>
    <t>NAEM AHMED</t>
  </si>
  <si>
    <t>02-111201-124</t>
  </si>
  <si>
    <t>SAAD HASSAN BURNEY</t>
  </si>
  <si>
    <t>AJAZ HASSAN BARNI</t>
  </si>
  <si>
    <t>02-111201-125</t>
  </si>
  <si>
    <t>SALIK</t>
  </si>
  <si>
    <t>03052552182</t>
  </si>
  <si>
    <t>0324-2591478</t>
  </si>
  <si>
    <t>02-111201-126</t>
  </si>
  <si>
    <t>IQRA REHMAN ABBASI</t>
  </si>
  <si>
    <t>ABDUL REHMAN ABBASI LATE</t>
  </si>
  <si>
    <t>02-111201-127</t>
  </si>
  <si>
    <t>IMRAN ASHFAQ</t>
  </si>
  <si>
    <t>02-111201-128</t>
  </si>
  <si>
    <t>SYED MOHAMMAD AUN</t>
  </si>
  <si>
    <t>SYED MOHAMMAD MUJTABA</t>
  </si>
  <si>
    <t>02-111201-129</t>
  </si>
  <si>
    <t>AAMNA KHAN</t>
  </si>
  <si>
    <t>JAFAR KHAN</t>
  </si>
  <si>
    <t>02-111201-130</t>
  </si>
  <si>
    <t>FATIMA</t>
  </si>
  <si>
    <t>02-111201-131</t>
  </si>
  <si>
    <t>UMM E KULSOOM</t>
  </si>
  <si>
    <t>02-111201-132</t>
  </si>
  <si>
    <t>MANAHIL SHEKHANI</t>
  </si>
  <si>
    <t>MUHAMMAD SHAHID SHEKHANI</t>
  </si>
  <si>
    <t>02-111201-133</t>
  </si>
  <si>
    <t>ASMA ASAD</t>
  </si>
  <si>
    <t>ASADULLAH SHAIKH</t>
  </si>
  <si>
    <t>02-111201-134</t>
  </si>
  <si>
    <t>ABDUL RAFAY ALI KHAN</t>
  </si>
  <si>
    <t>02-111201-135</t>
  </si>
  <si>
    <t>HAFSA MUNIR TAHIR</t>
  </si>
  <si>
    <t>TAHIR MUNIR</t>
  </si>
  <si>
    <t>02-111201-136</t>
  </si>
  <si>
    <t>MUHAMMAD FAHAD KHAN</t>
  </si>
  <si>
    <t>MUHAMMAD TAHSEEN</t>
  </si>
  <si>
    <t>02-111201-137</t>
  </si>
  <si>
    <t>TUBA SARFARAZ</t>
  </si>
  <si>
    <t>SARFARAZ HUSSAIN ANSARI</t>
  </si>
  <si>
    <t>02-111201-138</t>
  </si>
  <si>
    <t>MARIUM NOOR</t>
  </si>
  <si>
    <t>02-111201-139</t>
  </si>
  <si>
    <t>HAMZA KHALID KHAN</t>
  </si>
  <si>
    <t>KHALID MEHMOOD KHAN</t>
  </si>
  <si>
    <t>03458189161</t>
  </si>
  <si>
    <t>0313-1339422</t>
  </si>
  <si>
    <t>02-111201-141</t>
  </si>
  <si>
    <t>SHAIZA SAJID</t>
  </si>
  <si>
    <t>SAJID GHANI</t>
  </si>
  <si>
    <t>02-111201-142</t>
  </si>
  <si>
    <t>MUHAMMAD BILAL ATIQ</t>
  </si>
  <si>
    <t>MUHAMMAD ATIQ ULLAH</t>
  </si>
  <si>
    <t>02-111201-143</t>
  </si>
  <si>
    <t>MEHSHOONA WASEEM MALIK</t>
  </si>
  <si>
    <t>MUHAMMAD WASEEM ARIF</t>
  </si>
  <si>
    <t>02-111201-144</t>
  </si>
  <si>
    <t>NARMEEN FATIMA</t>
  </si>
  <si>
    <t>MANZOOR ALI KHATRI</t>
  </si>
  <si>
    <t>02-111201-145</t>
  </si>
  <si>
    <t>HEEBA WAHEED</t>
  </si>
  <si>
    <t>SYED WAHEED</t>
  </si>
  <si>
    <t>02-111201-146</t>
  </si>
  <si>
    <t>ADRIAN ANSARI</t>
  </si>
  <si>
    <t>ISHAQUE AHMED</t>
  </si>
  <si>
    <t>02-111201-147</t>
  </si>
  <si>
    <t>AYESHA ZAKIR</t>
  </si>
  <si>
    <t>MIRZA MUHAMMAD ZAKIR</t>
  </si>
  <si>
    <t>03142189998</t>
  </si>
  <si>
    <t>0322-2826256</t>
  </si>
  <si>
    <t>02-111201-149</t>
  </si>
  <si>
    <t>SANA</t>
  </si>
  <si>
    <t>MOHAMMAD ASLAM UNAR</t>
  </si>
  <si>
    <t>02-111201-150</t>
  </si>
  <si>
    <t>ABDULLAH FAISAL</t>
  </si>
  <si>
    <t>FAISAL HAMEED</t>
  </si>
  <si>
    <t>02-111201-151</t>
  </si>
  <si>
    <t>MUHAMMAD NABEEL</t>
  </si>
  <si>
    <t>02-111201-152</t>
  </si>
  <si>
    <t>SAMEER SHABEER</t>
  </si>
  <si>
    <t>SHABEER AHMED</t>
  </si>
  <si>
    <t>02-111201-153</t>
  </si>
  <si>
    <t>AIMAN EMAN ALVI</t>
  </si>
  <si>
    <t>MUNIR AHMED ALVI</t>
  </si>
  <si>
    <t>02-111201-154</t>
  </si>
  <si>
    <t>MUSHTAQ KHAN</t>
  </si>
  <si>
    <t>02-111201-155</t>
  </si>
  <si>
    <t>MUHAMMAD SHAHZEB SHOUKAT</t>
  </si>
  <si>
    <t>SHOUKAT MEHMOOD</t>
  </si>
  <si>
    <t>02-111201-156</t>
  </si>
  <si>
    <t>MUHAMMAD ARHAM</t>
  </si>
  <si>
    <t>DUR MUHAMMAD</t>
  </si>
  <si>
    <t>02-111201-157</t>
  </si>
  <si>
    <t>ISRAA MUMTAZ</t>
  </si>
  <si>
    <t>MUMTAZUL HODA</t>
  </si>
  <si>
    <t>02-111201-158</t>
  </si>
  <si>
    <t>DAMAN MUSHTAQ</t>
  </si>
  <si>
    <t>MUSHTAQ AZEEM</t>
  </si>
  <si>
    <t>02-111201-159</t>
  </si>
  <si>
    <t>AREEBA KHALID</t>
  </si>
  <si>
    <t>ABDUL KHALID</t>
  </si>
  <si>
    <t>02-111201-160</t>
  </si>
  <si>
    <t>SANIA ARIF</t>
  </si>
  <si>
    <t>02-111201-161</t>
  </si>
  <si>
    <t>AIMAN RIAZ</t>
  </si>
  <si>
    <t>02-111201-162</t>
  </si>
  <si>
    <t>MUHAMMAD BILAL SHAFQAT BAIG</t>
  </si>
  <si>
    <t>MUHAMMAD SHAFQAT BAIG</t>
  </si>
  <si>
    <t>02-111201-164</t>
  </si>
  <si>
    <t>SYED MOIZ AHMED</t>
  </si>
  <si>
    <t>SYED NADEEM AHMED</t>
  </si>
  <si>
    <t>02-111201-165</t>
  </si>
  <si>
    <t>ABU HURRAIRA</t>
  </si>
  <si>
    <t>TABRAIZ AKHTAR</t>
  </si>
  <si>
    <t>02-111201-166</t>
  </si>
  <si>
    <t>TAIMOOR MEHDI</t>
  </si>
  <si>
    <t>IRSHAD HUSSAIN</t>
  </si>
  <si>
    <t>02-111201-167</t>
  </si>
  <si>
    <t>HAMNA TANVEER</t>
  </si>
  <si>
    <t>TANVEER USMAN ALLAH WALA</t>
  </si>
  <si>
    <t>02-111201-168</t>
  </si>
  <si>
    <t>SANIYA LIAQUAT</t>
  </si>
  <si>
    <t>02-111201-169</t>
  </si>
  <si>
    <t>MUHAMMAD SHAFI</t>
  </si>
  <si>
    <t>02-111201-170</t>
  </si>
  <si>
    <t>HUMMAS IMRAN</t>
  </si>
  <si>
    <t>02-111201-171</t>
  </si>
  <si>
    <t>ALI AKBER</t>
  </si>
  <si>
    <t>02-111201-172</t>
  </si>
  <si>
    <t>AREEBA ASIF BUTT</t>
  </si>
  <si>
    <t>02-111201-173</t>
  </si>
  <si>
    <t>MUHAMMAD HASHIR</t>
  </si>
  <si>
    <t>02-111201-174</t>
  </si>
  <si>
    <t>MAHEEN KHAN</t>
  </si>
  <si>
    <t>MUHAMMAD SALMAN KHAN</t>
  </si>
  <si>
    <t>02-111201-175</t>
  </si>
  <si>
    <t>MUHAMMAD SAMEED BUKSH</t>
  </si>
  <si>
    <t>MUHAMMAD SAEED BUKSH SIDDIQUI</t>
  </si>
  <si>
    <t>02-111201-176</t>
  </si>
  <si>
    <t>MIR QAMBER</t>
  </si>
  <si>
    <t>MIR WAHID BAKHSH</t>
  </si>
  <si>
    <t>02-111201-177</t>
  </si>
  <si>
    <t>ASFIYA AKHTAR</t>
  </si>
  <si>
    <t>MUHAMMAD AKHTAR HUSSAIN</t>
  </si>
  <si>
    <t>02-111201-178</t>
  </si>
  <si>
    <t>REHMATULLAH NUSRAT</t>
  </si>
  <si>
    <t>MUHAMMAD NUSRAT</t>
  </si>
  <si>
    <t>03003686761</t>
  </si>
  <si>
    <t>0342-2173513</t>
  </si>
  <si>
    <t>02-111201-179</t>
  </si>
  <si>
    <t>SHABANA MUKHTAR</t>
  </si>
  <si>
    <t>MUKHTAR HUSSAIN</t>
  </si>
  <si>
    <t>02-111201-180</t>
  </si>
  <si>
    <t>FARHEEN</t>
  </si>
  <si>
    <t>02-111201-181</t>
  </si>
  <si>
    <t>SAAD IBNE SAEED</t>
  </si>
  <si>
    <t>MUHAMMAD SAEED AKHTAR</t>
  </si>
  <si>
    <t>02-111201-182</t>
  </si>
  <si>
    <t>FAIZAN AHMAD</t>
  </si>
  <si>
    <t>02-111201-183</t>
  </si>
  <si>
    <t>SYED FAHAD HUSSAIN SHAH</t>
  </si>
  <si>
    <t>SYED ANWAR HUSSAIN SHAH</t>
  </si>
  <si>
    <t>02-111201-184</t>
  </si>
  <si>
    <t>LAREAB SHAFAQ</t>
  </si>
  <si>
    <t>02-111201-185</t>
  </si>
  <si>
    <t>MUHAMMAD AFFAN HANIF</t>
  </si>
  <si>
    <t>02-111201-186</t>
  </si>
  <si>
    <t>LAIBA KHALID</t>
  </si>
  <si>
    <t>02-111201-187</t>
  </si>
  <si>
    <t>MUHAMMAD SHAHAB UDDIN KHAN</t>
  </si>
  <si>
    <t>KARIM KHAN</t>
  </si>
  <si>
    <t>02-111201-188</t>
  </si>
  <si>
    <t>MUHAMMAD USAMA IQBAL</t>
  </si>
  <si>
    <t>02-111201-189</t>
  </si>
  <si>
    <t>USAMA SALEEM</t>
  </si>
  <si>
    <t>SALEEM ASIF TAHIR</t>
  </si>
  <si>
    <t>02-111201-190</t>
  </si>
  <si>
    <t>MADIHA SHAIKH</t>
  </si>
  <si>
    <t>MUHAMMAD KAMRAN SHAIKH</t>
  </si>
  <si>
    <t>02-111201-191</t>
  </si>
  <si>
    <t>FAIZA</t>
  </si>
  <si>
    <t>ABDUL RASHEED SHAIKH</t>
  </si>
  <si>
    <t>02-111201-192</t>
  </si>
  <si>
    <t>RAO MUHAMMAD ARSALAN NOMAN</t>
  </si>
  <si>
    <t>SHAMSHAD AHMED KHAN</t>
  </si>
  <si>
    <t>02-111201-193</t>
  </si>
  <si>
    <t>NIMRATA</t>
  </si>
  <si>
    <t>SUNIL KUMAR</t>
  </si>
  <si>
    <t>02-111201-194</t>
  </si>
  <si>
    <t>TAIMOOR KHAN</t>
  </si>
  <si>
    <t>IMDAD ALI WAGGAN</t>
  </si>
  <si>
    <t>02-111201-195</t>
  </si>
  <si>
    <t>WAQAR AHMED KHAN</t>
  </si>
  <si>
    <t>NOOR MUHAMMAD KHAN</t>
  </si>
  <si>
    <t>02-111201-196</t>
  </si>
  <si>
    <t>SYEDA UMEMA BILAL</t>
  </si>
  <si>
    <t>SYED BILAL AHMED BUKHARI</t>
  </si>
  <si>
    <t>02-111201-197</t>
  </si>
  <si>
    <t>LOVESH GIR</t>
  </si>
  <si>
    <t>SARWAN GIR</t>
  </si>
  <si>
    <t>02-111201-198</t>
  </si>
  <si>
    <t>MIAN MUHAMMAD SHAHZEB</t>
  </si>
  <si>
    <t>02-111201-199</t>
  </si>
  <si>
    <t>MOHSIN ALI</t>
  </si>
  <si>
    <t>02-111201-200</t>
  </si>
  <si>
    <t>AMNAH JUNAID</t>
  </si>
  <si>
    <t>JUNAID LATIF AKHTAR</t>
  </si>
  <si>
    <t>02-111201-201</t>
  </si>
  <si>
    <t>NABA SAJJAD</t>
  </si>
  <si>
    <t>MUHAMMAD SAJJAD HAIDER</t>
  </si>
  <si>
    <t>02-111201-202</t>
  </si>
  <si>
    <t>HASAN IQBAL</t>
  </si>
  <si>
    <t>02-111201-203</t>
  </si>
  <si>
    <t>WAJAHAT AHMED SIDDIQUI</t>
  </si>
  <si>
    <t>WASEEM AHMED SIDDIQUI</t>
  </si>
  <si>
    <t>02-111201-204</t>
  </si>
  <si>
    <t>JAVERIA RIAZ</t>
  </si>
  <si>
    <t>RIAZ AHMED KHAN</t>
  </si>
  <si>
    <t>02-111201-205</t>
  </si>
  <si>
    <t>ASIFA</t>
  </si>
  <si>
    <t>02-111201-206</t>
  </si>
  <si>
    <t>MAHNOOR SAIFULLAH</t>
  </si>
  <si>
    <t>SAIFULLAH BALOCH</t>
  </si>
  <si>
    <t>02-111201-207</t>
  </si>
  <si>
    <t>ASMA BIBI</t>
  </si>
  <si>
    <t>MIRZA YOUNUS BAIG</t>
  </si>
  <si>
    <t>03313614843</t>
  </si>
  <si>
    <t>0333-0626668</t>
  </si>
  <si>
    <t>02-111201-208</t>
  </si>
  <si>
    <t>ZAFFAR ABBASS</t>
  </si>
  <si>
    <t>02-111201-209</t>
  </si>
  <si>
    <t>02-111201-212</t>
  </si>
  <si>
    <t>ALISHA KHAN</t>
  </si>
  <si>
    <t>SHAHID SAFDAR KHAN</t>
  </si>
  <si>
    <t>02-111201-213</t>
  </si>
  <si>
    <t>BIBI SAMAN</t>
  </si>
  <si>
    <t>02-111201-214</t>
  </si>
  <si>
    <t>MANAHIL SOHAIL</t>
  </si>
  <si>
    <t>SOHAIL AKHTAR KHAN</t>
  </si>
  <si>
    <t>02-111201-215</t>
  </si>
  <si>
    <t>NADIA BIBI</t>
  </si>
  <si>
    <t>02-111201-216</t>
  </si>
  <si>
    <t>SADAF</t>
  </si>
  <si>
    <t>MUHAMMAD ASGHER ALI</t>
  </si>
  <si>
    <t>02-111201-217</t>
  </si>
  <si>
    <t>KHOZEMA</t>
  </si>
  <si>
    <t>SOHAIL</t>
  </si>
  <si>
    <t>02-111201-218</t>
  </si>
  <si>
    <t>EMAN FATIMA</t>
  </si>
  <si>
    <t>02-111201-219</t>
  </si>
  <si>
    <t>SYED GHULAM MOHAMMAD RIZVI</t>
  </si>
  <si>
    <t>SYED MUHAMMAD SALEEM RIZVI</t>
  </si>
  <si>
    <t>02-111201-220</t>
  </si>
  <si>
    <t>JAVERIA ISHTIAQ</t>
  </si>
  <si>
    <t>MUHAMMAD ISHTIAQ</t>
  </si>
  <si>
    <t>02-111201-221</t>
  </si>
  <si>
    <t>SAMRA TAHIR</t>
  </si>
  <si>
    <t>MUHAMMAD TAHIR</t>
  </si>
  <si>
    <t>02-111201-222</t>
  </si>
  <si>
    <t>NEHA SIDDIQUI</t>
  </si>
  <si>
    <t>MAZHAR UDDIN</t>
  </si>
  <si>
    <t>02-111201-223</t>
  </si>
  <si>
    <t>HAFSA EIMAN</t>
  </si>
  <si>
    <t>02-111201-224</t>
  </si>
  <si>
    <t>SUKAINA NAQVI</t>
  </si>
  <si>
    <t>SYED WAQAR HAIDER</t>
  </si>
  <si>
    <t>02-111201-225</t>
  </si>
  <si>
    <t>HUZAIFA RAHEEM</t>
  </si>
  <si>
    <t>ABDUL RAHEEM</t>
  </si>
  <si>
    <t>02-111201-226</t>
  </si>
  <si>
    <t>MUHAMMAD USMAN ZIA</t>
  </si>
  <si>
    <t>MUHAMMAD ANWER ZIA</t>
  </si>
  <si>
    <t>02-111201-227</t>
  </si>
  <si>
    <t>SYED MUHAMMAD WAJAHAT ALI SHAH</t>
  </si>
  <si>
    <t>SYED MOHSIN ALI SHAH BUKHARI</t>
  </si>
  <si>
    <t>02-111201-228</t>
  </si>
  <si>
    <t>SHER MOHAMMAD</t>
  </si>
  <si>
    <t>02-111201-229</t>
  </si>
  <si>
    <t>MOHAMMAD SHAYAN TAHIR MUGHAL</t>
  </si>
  <si>
    <t>TAHIR MEHMOOD MUGHAL</t>
  </si>
  <si>
    <t>02-111201-230</t>
  </si>
  <si>
    <t>AYESHA BIBI</t>
  </si>
  <si>
    <t>MUHAMMAD ISHAQ RAUF KHAN</t>
  </si>
  <si>
    <t>02-111201-231</t>
  </si>
  <si>
    <t>ZAMZAM SHAHID</t>
  </si>
  <si>
    <t>SHAHID RAZZAQUE</t>
  </si>
  <si>
    <t>02-111201-232</t>
  </si>
  <si>
    <t>RUBAB SHAKEEL</t>
  </si>
  <si>
    <t>02-111201-233</t>
  </si>
  <si>
    <t>HUZAIR MAZHAR</t>
  </si>
  <si>
    <t>MAZHAR HUSSAIN</t>
  </si>
  <si>
    <t>02-111201-234</t>
  </si>
  <si>
    <t>HAMNA ZAHID</t>
  </si>
  <si>
    <t>MUHAMMAD ZAHID</t>
  </si>
  <si>
    <t>02-111201-236</t>
  </si>
  <si>
    <t>SYED MUHAMMAD HASNAIN SHAH</t>
  </si>
  <si>
    <t>SYED IFTIKHAR HUSSAIN</t>
  </si>
  <si>
    <t>02-111201-237</t>
  </si>
  <si>
    <t>SUMAN RIZWAN</t>
  </si>
  <si>
    <t>RIZWAN</t>
  </si>
  <si>
    <t>02-111201-238</t>
  </si>
  <si>
    <t>KARIM AZIZ ALI LAKHANI</t>
  </si>
  <si>
    <t>AZIZ ALI PYAR ALI LAKHANI</t>
  </si>
  <si>
    <t>02-111201-239</t>
  </si>
  <si>
    <t>KASHAN ATIF GUL</t>
  </si>
  <si>
    <t>GUL MUHAMMAD</t>
  </si>
  <si>
    <t>02-111201-240</t>
  </si>
  <si>
    <t>USAMA FARRUKH</t>
  </si>
  <si>
    <t>FARRUKH HAYAT MIRZA</t>
  </si>
  <si>
    <t>03040214596</t>
  </si>
  <si>
    <t>02-111201-241</t>
  </si>
  <si>
    <t>02-111201-242</t>
  </si>
  <si>
    <t>ZUBAIR AHMED</t>
  </si>
  <si>
    <t>MUHAMMAD BANARAS</t>
  </si>
  <si>
    <t>02-111201-244</t>
  </si>
  <si>
    <t>AYMEN NAZ</t>
  </si>
  <si>
    <t>02-111201-245</t>
  </si>
  <si>
    <t>HAMZA KHIZAR</t>
  </si>
  <si>
    <t>MUHAMMAD KHIZAR HAYAT SUKHERA</t>
  </si>
  <si>
    <t>02-111201-247</t>
  </si>
  <si>
    <t>MAHUM RUBAB</t>
  </si>
  <si>
    <t>02-111201-248</t>
  </si>
  <si>
    <t>ZAFAR ALI KHAN</t>
  </si>
  <si>
    <t>SHOUKAT ALI KHAN</t>
  </si>
  <si>
    <t>02-111201-249</t>
  </si>
  <si>
    <t>SAAD UR REHMAN KHAN</t>
  </si>
  <si>
    <t>HAFEEZ UR REHMAN</t>
  </si>
  <si>
    <t>02-111201-250</t>
  </si>
  <si>
    <t>ALI HAMZA</t>
  </si>
  <si>
    <t>SHAHID GHAFOOR</t>
  </si>
  <si>
    <t>02-111201-251</t>
  </si>
  <si>
    <t>DANIYAL AHMED SHAH</t>
  </si>
  <si>
    <t>ADEEL AHMED SHAH</t>
  </si>
  <si>
    <t>02-111201-252</t>
  </si>
  <si>
    <t>MUHAMMAD UMAIR HAMEED</t>
  </si>
  <si>
    <t>03040214609</t>
  </si>
  <si>
    <t>02-111201-253</t>
  </si>
  <si>
    <t>02-111201-254</t>
  </si>
  <si>
    <t>JAWAHIRA AQEEL</t>
  </si>
  <si>
    <t>02-111201-255</t>
  </si>
  <si>
    <t>KHADIJA JAFAR</t>
  </si>
  <si>
    <t>GHULAM JAFAR</t>
  </si>
  <si>
    <t>02-111201-256</t>
  </si>
  <si>
    <t>MUHAMMAD ARIFEEN AKHTER</t>
  </si>
  <si>
    <t>MAQSOOD AKHTAR</t>
  </si>
  <si>
    <t>02-111201-257</t>
  </si>
  <si>
    <t>USAMA KHALID</t>
  </si>
  <si>
    <t>KHALID MAHMOOD</t>
  </si>
  <si>
    <t>02-111201-258</t>
  </si>
  <si>
    <t>MEHDI SHAH RASHDI</t>
  </si>
  <si>
    <t>MUHAMMAD FAYAZ SHAH RASHDI</t>
  </si>
  <si>
    <t>03040214616</t>
  </si>
  <si>
    <t>02-111201-259</t>
  </si>
  <si>
    <t>MUHAMMAD SADQAIN KHAN</t>
  </si>
  <si>
    <t>02-111201-260</t>
  </si>
  <si>
    <t>03040214618</t>
  </si>
  <si>
    <t>02-111201-261</t>
  </si>
  <si>
    <t>MUZZAMMIL ISMAIL</t>
  </si>
  <si>
    <t>ISMAIL MUHAMMAD</t>
  </si>
  <si>
    <t>02-111201-262</t>
  </si>
  <si>
    <t>RABBIA PERVEEN</t>
  </si>
  <si>
    <t>02-111201-263</t>
  </si>
  <si>
    <t>NUMA AMIR ALI</t>
  </si>
  <si>
    <t>AMIR ALI NAZAR MOHAMMAD</t>
  </si>
  <si>
    <t>02-111201-264</t>
  </si>
  <si>
    <t>REHMANA RASHEED</t>
  </si>
  <si>
    <t>02-111201-265</t>
  </si>
  <si>
    <t>MALIK SHABBIR AHMED</t>
  </si>
  <si>
    <t>02-111201-266</t>
  </si>
  <si>
    <t>MUZAHIR HUSSAIN</t>
  </si>
  <si>
    <t>GHULAM ULLAH</t>
  </si>
  <si>
    <t>02-111201-267</t>
  </si>
  <si>
    <t>SITWAT AATIF</t>
  </si>
  <si>
    <t>ATIF AWAN</t>
  </si>
  <si>
    <t>02-111201-268</t>
  </si>
  <si>
    <t>KAMRAN RIAZ</t>
  </si>
  <si>
    <t>02-111201-269</t>
  </si>
  <si>
    <t>02-111201-270</t>
  </si>
  <si>
    <t>NOOR FATIMA</t>
  </si>
  <si>
    <t>02-111201-271</t>
  </si>
  <si>
    <t>ZUNAIRA TAHIR</t>
  </si>
  <si>
    <t>02-111201-272</t>
  </si>
  <si>
    <t>MUHAMMAD SAQULAIN HAIDER</t>
  </si>
  <si>
    <t>02-111201-274</t>
  </si>
  <si>
    <t>SHIZA SHIRAZ</t>
  </si>
  <si>
    <t>MUHAMMAD SHIRAZ</t>
  </si>
  <si>
    <t>02-111201-275</t>
  </si>
  <si>
    <t>RABBIA NAEEM</t>
  </si>
  <si>
    <t>MOHAMMAD NAEEM UL HAQ</t>
  </si>
  <si>
    <t>02-111201-276</t>
  </si>
  <si>
    <t>NIMRA NAZIM KHAN</t>
  </si>
  <si>
    <t>MUHAMMAD NAZIM KHAN</t>
  </si>
  <si>
    <t>02-111201-277</t>
  </si>
  <si>
    <t>ABDULLAH KHAN</t>
  </si>
  <si>
    <t>IMRAN KHAN</t>
  </si>
  <si>
    <t>02-111201-278</t>
  </si>
  <si>
    <t>SULTAN AHMED</t>
  </si>
  <si>
    <t>02-111201-280</t>
  </si>
  <si>
    <t>FOUZIA MUNIR</t>
  </si>
  <si>
    <t>MUHAMMAD MUNIR</t>
  </si>
  <si>
    <t>02-111201-281</t>
  </si>
  <si>
    <t>DUAA SIDDIQUE</t>
  </si>
  <si>
    <t>MUHAMMAD SIDDIQUE</t>
  </si>
  <si>
    <t>02-111201-282</t>
  </si>
  <si>
    <t>AQSA NAYYAR</t>
  </si>
  <si>
    <t>AMIR HUSSAIN NAYYAR</t>
  </si>
  <si>
    <t>02-111201-283</t>
  </si>
  <si>
    <t>HIBA SIDDIQUE</t>
  </si>
  <si>
    <t>02-111201-284</t>
  </si>
  <si>
    <t>SIDRA SIDDIQUI</t>
  </si>
  <si>
    <t>NASEEM AHMED SIDDIQUI</t>
  </si>
  <si>
    <t>02-111201-285</t>
  </si>
  <si>
    <t>QURAT UL AIN</t>
  </si>
  <si>
    <t>SIKANDAR HAYAT</t>
  </si>
  <si>
    <t>02-111201-286</t>
  </si>
  <si>
    <t>SYED ZABIHULLAH JAN</t>
  </si>
  <si>
    <t>GHULAM SHAH</t>
  </si>
  <si>
    <t>02-111201-287</t>
  </si>
  <si>
    <t>MUHAMMAD FAIZAN</t>
  </si>
  <si>
    <t>02-111201-288</t>
  </si>
  <si>
    <t>AFFAN AHMED ABBASI</t>
  </si>
  <si>
    <t>MANSOOR AHMED ABBASI</t>
  </si>
  <si>
    <t>02-111201-289</t>
  </si>
  <si>
    <t>NOOR JAHAN</t>
  </si>
  <si>
    <t>IMTIAZ ALI UNAR</t>
  </si>
  <si>
    <t>02-111201-290</t>
  </si>
  <si>
    <t>MAHRUKH TAHIR MIRZA</t>
  </si>
  <si>
    <t>TAHIR MIRZA</t>
  </si>
  <si>
    <t>03040214649</t>
  </si>
  <si>
    <t>02-111201-291</t>
  </si>
  <si>
    <t>TALIB MIRZA</t>
  </si>
  <si>
    <t>02-111201-292</t>
  </si>
  <si>
    <t>03040214651</t>
  </si>
  <si>
    <t>02-111201-293</t>
  </si>
  <si>
    <t>MAHRUKH KAZMI</t>
  </si>
  <si>
    <t>02-111201-294</t>
  </si>
  <si>
    <t>MUHAMMAD USAMA HASHMI</t>
  </si>
  <si>
    <t>GHULAM MURTAZA</t>
  </si>
  <si>
    <t>02-111201-295</t>
  </si>
  <si>
    <t>AZFAR AFTAB</t>
  </si>
  <si>
    <t>AFTAB AHMED</t>
  </si>
  <si>
    <t>02-111201-296</t>
  </si>
  <si>
    <t>SYED TAHA AHMED</t>
  </si>
  <si>
    <t>SYED JAMAL AHMED</t>
  </si>
  <si>
    <t>02-111201-297</t>
  </si>
  <si>
    <t>NOMAN SHAFIQUE SHAHID</t>
  </si>
  <si>
    <t>MUHAMMAD SHAFIQUE SHAHID</t>
  </si>
  <si>
    <t>02-111201-298</t>
  </si>
  <si>
    <t>SHAIZA KHAN</t>
  </si>
  <si>
    <t>AFTAB ARIF KHAN</t>
  </si>
  <si>
    <t>02-111201-299</t>
  </si>
  <si>
    <t>ZAINAB QASIM</t>
  </si>
  <si>
    <t>QASIM</t>
  </si>
  <si>
    <t>02-111201-300</t>
  </si>
  <si>
    <t>MOHAMMAD RIZWAN</t>
  </si>
  <si>
    <t>NASIM HAIDER</t>
  </si>
  <si>
    <t>02-111201-301</t>
  </si>
  <si>
    <t>ZAHID HUSSAIN</t>
  </si>
  <si>
    <t>02-111201-302</t>
  </si>
  <si>
    <t>AIMEN ALVI</t>
  </si>
  <si>
    <t>NADEEM ALVI</t>
  </si>
  <si>
    <t>02-111201-303</t>
  </si>
  <si>
    <t>AQSA BINTE HANIF</t>
  </si>
  <si>
    <t>02-111201-304</t>
  </si>
  <si>
    <t>UMER AHMED SIDDIQUI</t>
  </si>
  <si>
    <t>SHARIQ AHMED SIDDIQUI</t>
  </si>
  <si>
    <t>02-111201-305</t>
  </si>
  <si>
    <t>AQIB JAVED</t>
  </si>
  <si>
    <t>JAVED AKHTAR</t>
  </si>
  <si>
    <t>02-111201-306</t>
  </si>
  <si>
    <t>MUSTAFA DANGRA</t>
  </si>
  <si>
    <t>MUHAMMAD EJAZ DANGRA</t>
  </si>
  <si>
    <t>03040214665</t>
  </si>
  <si>
    <t>02-111201-307</t>
  </si>
  <si>
    <t>MARIAM WASIM</t>
  </si>
  <si>
    <t>WASIM</t>
  </si>
  <si>
    <t>02-111201-308</t>
  </si>
  <si>
    <t>HUNAINAH HUSSAIN</t>
  </si>
  <si>
    <t>02-111201-309</t>
  </si>
  <si>
    <t>SYED ALI HADEED RIZVI</t>
  </si>
  <si>
    <t>SYED ALI HAIDER RIZVI</t>
  </si>
  <si>
    <t>02-111201-310</t>
  </si>
  <si>
    <t>HAMNA AZAM</t>
  </si>
  <si>
    <t>MAHMOOD AZAM</t>
  </si>
  <si>
    <t>02-111201-311</t>
  </si>
  <si>
    <t>MEMOONA EJAZ CHEEMA</t>
  </si>
  <si>
    <t>EJAZ AHMED CHEEMA</t>
  </si>
  <si>
    <t>02-111201-314</t>
  </si>
  <si>
    <t>HUMA FIAZ</t>
  </si>
  <si>
    <t>FIAZ ULLAH</t>
  </si>
  <si>
    <t>02-111201-313</t>
  </si>
  <si>
    <t>MUHAMMAD HASSAN RAFI</t>
  </si>
  <si>
    <t>02-111201-312</t>
  </si>
  <si>
    <t>MUHAMMAD EHTISHAM ZUBAIR</t>
  </si>
  <si>
    <t>MUHAMMAD ZUBAIR</t>
  </si>
  <si>
    <t xml:space="preserve">BBA  Spring 2020 - Fall 2023 </t>
  </si>
  <si>
    <t>AREEBA BATOOL QURESHI</t>
  </si>
  <si>
    <t>RAASHID SIDDIQUE QURESHI</t>
  </si>
  <si>
    <t>KHIZAR AHMED</t>
  </si>
  <si>
    <t>SEHRISH</t>
  </si>
  <si>
    <t>MUSHTAQ HUSSAIN</t>
  </si>
  <si>
    <r>
      <t xml:space="preserve">BS(Media Studies)  Spring 2020 - Fall 2023  </t>
    </r>
    <r>
      <rPr>
        <sz val="10"/>
        <rFont val="Arial Black"/>
        <family val="2"/>
      </rPr>
      <t>(6 years 72 Months)</t>
    </r>
  </si>
  <si>
    <t>02-154201-001</t>
  </si>
  <si>
    <t>ZEESHAN AHMED KHAN</t>
  </si>
  <si>
    <t>HASEEB ULLAH KHAN</t>
  </si>
  <si>
    <t>02-154201-002</t>
  </si>
  <si>
    <t>TATHEER ZEHRA NAQVI</t>
  </si>
  <si>
    <t>SYED ASIF ALI NAQVI</t>
  </si>
  <si>
    <t>02-154201-003</t>
  </si>
  <si>
    <t>SHANZAE</t>
  </si>
  <si>
    <t>02-154201-004</t>
  </si>
  <si>
    <t>WANIA AIJAZ</t>
  </si>
  <si>
    <t>SYED AIJAZ KARIM</t>
  </si>
  <si>
    <t>02-154201-005</t>
  </si>
  <si>
    <t>ALI AFTAB</t>
  </si>
  <si>
    <t>02-154201-007</t>
  </si>
  <si>
    <t>MOHAMMAD HASAAN</t>
  </si>
  <si>
    <t>MOHAMMAD AMJAD</t>
  </si>
  <si>
    <t>02-154201-008</t>
  </si>
  <si>
    <t>MAHA FASIH</t>
  </si>
  <si>
    <t>MUHAMMAD FASIH KHAN</t>
  </si>
  <si>
    <t>02-154201-010</t>
  </si>
  <si>
    <t>HUZAIFAH SHAH</t>
  </si>
  <si>
    <t>YOUSUF SHAH</t>
  </si>
  <si>
    <t>02-154201-011</t>
  </si>
  <si>
    <t>SABA PERVEZ</t>
  </si>
  <si>
    <t>PERVEZ AHMED</t>
  </si>
  <si>
    <t>02-154201-013</t>
  </si>
  <si>
    <t>QARIA AIMAN</t>
  </si>
  <si>
    <t>SHAHID AKHTAR</t>
  </si>
  <si>
    <t>02-154201-014</t>
  </si>
  <si>
    <t>HARIS INAM</t>
  </si>
  <si>
    <t>NOOR SHAH</t>
  </si>
  <si>
    <t>0306-0899110</t>
  </si>
  <si>
    <t>02-154201-015</t>
  </si>
  <si>
    <t>TARIQ NASEER</t>
  </si>
  <si>
    <t>02-154201-016</t>
  </si>
  <si>
    <t>BATOOL ZEHRA</t>
  </si>
  <si>
    <t>DILAWER HUSSAIN</t>
  </si>
  <si>
    <t>02-154201-017</t>
  </si>
  <si>
    <t>NIMRA AHTESHAM</t>
  </si>
  <si>
    <t>AHTESHAM UDDIN QURESHI</t>
  </si>
  <si>
    <t>02-154201-018</t>
  </si>
  <si>
    <t>AYESHA ISHMAL MALIK</t>
  </si>
  <si>
    <t>AMIR IQBAL</t>
  </si>
  <si>
    <t>02-154201-019</t>
  </si>
  <si>
    <t>BISMA AKRAM</t>
  </si>
  <si>
    <t>MUHAMMAD AKRAM TARIQ</t>
  </si>
  <si>
    <t>02-154201-020</t>
  </si>
  <si>
    <t>ORANGZAIB JATOI</t>
  </si>
  <si>
    <t>MUHAMMAD SHOAIB JATOI</t>
  </si>
  <si>
    <t>02-154201-022</t>
  </si>
  <si>
    <t>MUHAMMAD SHAHEER SAMI BAIG</t>
  </si>
  <si>
    <t>MUHAMMAD SAMI BAIG</t>
  </si>
  <si>
    <t>02-154201-023</t>
  </si>
  <si>
    <t>02-154201-024</t>
  </si>
  <si>
    <t>MADIHA AHMED</t>
  </si>
  <si>
    <t>MALIK AHMED KHAN</t>
  </si>
  <si>
    <t>02-154201-025</t>
  </si>
  <si>
    <t>OMAIMA OMER</t>
  </si>
  <si>
    <t>OMER FAROOQ</t>
  </si>
  <si>
    <t>02-154201-026</t>
  </si>
  <si>
    <t>BEHZAD SHAFIQUE</t>
  </si>
  <si>
    <t>02-154201-027</t>
  </si>
  <si>
    <t>MAHMOOD ADNAN</t>
  </si>
  <si>
    <t>ADNAN ZAFAR</t>
  </si>
  <si>
    <t>02-154201-028</t>
  </si>
  <si>
    <t>UJALA ADNAN</t>
  </si>
  <si>
    <t>02-154201-029</t>
  </si>
  <si>
    <t>HAMMAD ANIS</t>
  </si>
  <si>
    <t>MUHAMMAD ANIS UL HASSAN</t>
  </si>
  <si>
    <t>03433377455</t>
  </si>
  <si>
    <t>0320-9265523</t>
  </si>
  <si>
    <t>02-154201-030</t>
  </si>
  <si>
    <t>AMNA TAHIR</t>
  </si>
  <si>
    <t>TAHIR MASOOD</t>
  </si>
  <si>
    <t>02-154201-031</t>
  </si>
  <si>
    <t>JAVERIA FAHEEM</t>
  </si>
  <si>
    <t>03433377457</t>
  </si>
  <si>
    <t>02-154201-032</t>
  </si>
  <si>
    <t>02-154201-033</t>
  </si>
  <si>
    <t>QURSUM ASIF</t>
  </si>
  <si>
    <t>ASIF JAVED</t>
  </si>
  <si>
    <t>02-154201-034</t>
  </si>
  <si>
    <t>ZAINAB</t>
  </si>
  <si>
    <t>02-154201-035</t>
  </si>
  <si>
    <t>MAHEEN HASSAN</t>
  </si>
  <si>
    <t>SYED MEHMOOD UL HASSAN</t>
  </si>
  <si>
    <t>02-154201-036</t>
  </si>
  <si>
    <t>AZLAFAH</t>
  </si>
  <si>
    <t>MUHAMMAD SHAHBAZ</t>
  </si>
  <si>
    <t>02-154201-038</t>
  </si>
  <si>
    <t>NOMAN NAZEER SHEIKH</t>
  </si>
  <si>
    <r>
      <t xml:space="preserve">BS(Accounting &amp; Finance) Spring 2020 - Fall 2023 </t>
    </r>
    <r>
      <rPr>
        <sz val="10"/>
        <rFont val="Arial Black"/>
        <family val="2"/>
      </rPr>
      <t>(6 years 72 Months)</t>
    </r>
  </si>
  <si>
    <t>02-112201-001</t>
  </si>
  <si>
    <t>SARA YAWAR</t>
  </si>
  <si>
    <t>YAWAR SUBHAN</t>
  </si>
  <si>
    <t>02-112201-002</t>
  </si>
  <si>
    <t>MUHAMMAD JIBRAN BASINI</t>
  </si>
  <si>
    <t>MUHAMMAD JAVED BASINI</t>
  </si>
  <si>
    <t>02-112201-003</t>
  </si>
  <si>
    <t>SAAD BIN HAMID</t>
  </si>
  <si>
    <t>HAMID NIAZ</t>
  </si>
  <si>
    <t>02-112201-005</t>
  </si>
  <si>
    <t>MUHAMMAD SAFI HASSAN SABZWARI</t>
  </si>
  <si>
    <t>ARIF HASSAN SABZWARI</t>
  </si>
  <si>
    <t>02-112201-006</t>
  </si>
  <si>
    <t>SARA HASHIM</t>
  </si>
  <si>
    <t>HASHIM ALI</t>
  </si>
  <si>
    <t>02-112201-007</t>
  </si>
  <si>
    <t>MUHAMMAD ALI SHAHNAWAZ</t>
  </si>
  <si>
    <t>NADEEM SHAHZAD</t>
  </si>
  <si>
    <t>0335-2141783</t>
  </si>
  <si>
    <t>02-112201-008</t>
  </si>
  <si>
    <t>JEWAIRIAH RASHID</t>
  </si>
  <si>
    <t>02-112201-010</t>
  </si>
  <si>
    <t>SUNDUS SAEED</t>
  </si>
  <si>
    <t>02-112201-011</t>
  </si>
  <si>
    <t>NABILA</t>
  </si>
  <si>
    <t>NIZAR SABZ ALI</t>
  </si>
  <si>
    <t>02-112201-012</t>
  </si>
  <si>
    <t>ASAD MAQSUD</t>
  </si>
  <si>
    <t>MAQSUD ALI</t>
  </si>
  <si>
    <t>02-112201-013</t>
  </si>
  <si>
    <t>ZAHRA HAIDER WARSI</t>
  </si>
  <si>
    <t>HAIDER HUSSAIN WARSI</t>
  </si>
  <si>
    <t>02-112201-015</t>
  </si>
  <si>
    <t>MUHAMMAD TANVEER</t>
  </si>
  <si>
    <t>02-112201-016</t>
  </si>
  <si>
    <t>KHIZRAN KHALID</t>
  </si>
  <si>
    <t>KHALID SIDDIQUI</t>
  </si>
  <si>
    <t>02-112201-017</t>
  </si>
  <si>
    <t>02-112201-018</t>
  </si>
  <si>
    <t>UZAIR NADEEM</t>
  </si>
  <si>
    <t>02-112201-019</t>
  </si>
  <si>
    <t>MAAZ ALI KHAN</t>
  </si>
  <si>
    <t>MUSTAJAB ALI KHAN</t>
  </si>
  <si>
    <t>02-112201-020</t>
  </si>
  <si>
    <t>FATIMA ABDUL GHAFFAR KHAN</t>
  </si>
  <si>
    <t>ABDUL GHAFFAR KHAN</t>
  </si>
  <si>
    <t>02-112201-021</t>
  </si>
  <si>
    <t>SYED MUHAMMED AREEB</t>
  </si>
  <si>
    <t>ASLAM PERVEZ</t>
  </si>
  <si>
    <t>02-112201-022</t>
  </si>
  <si>
    <t>MAHAM ZEHRA</t>
  </si>
  <si>
    <t>SYED IQBAL IMAM</t>
  </si>
  <si>
    <t>02-112201-023</t>
  </si>
  <si>
    <t>IBRAR HYDER AWAN</t>
  </si>
  <si>
    <t>TANWEER  HYDER AWAN</t>
  </si>
  <si>
    <t>02-112201-024</t>
  </si>
  <si>
    <t>SYED SHAHEER TARIQ</t>
  </si>
  <si>
    <t>TARIQ KALIM</t>
  </si>
  <si>
    <t>02-112201-025</t>
  </si>
  <si>
    <t>ASIF NAWAZ</t>
  </si>
  <si>
    <t>SHAH NAWAZ</t>
  </si>
  <si>
    <t>02-112201-026</t>
  </si>
  <si>
    <t>MAHA AKRAM</t>
  </si>
  <si>
    <t>02-112201-027</t>
  </si>
  <si>
    <t>SYED HASSAN ASKARI SHAH</t>
  </si>
  <si>
    <t>SYED IRSHAD ALI SHAH</t>
  </si>
  <si>
    <t>02-112201-028</t>
  </si>
  <si>
    <t>SYEDA GHANIAH ALI</t>
  </si>
  <si>
    <t>SYED SHIRAZ ALI</t>
  </si>
  <si>
    <t>02-112201-029</t>
  </si>
  <si>
    <t>MUHAMMAD FAIZAN KHAN</t>
  </si>
  <si>
    <t>MUHAMMAD NOOR KHAN</t>
  </si>
  <si>
    <t>02-112201-030</t>
  </si>
  <si>
    <t>KAINAT HUMAYUN</t>
  </si>
  <si>
    <t>MUHAMMAD HUMAYUN</t>
  </si>
  <si>
    <t>02-112201-033</t>
  </si>
  <si>
    <t>MUHAMMAD MUZAMMIL UDDIN</t>
  </si>
  <si>
    <t>HABIB UDDIN</t>
  </si>
  <si>
    <t>02-112201-034</t>
  </si>
  <si>
    <t>ABDUL WAHAB</t>
  </si>
  <si>
    <t>02-112201-035</t>
  </si>
  <si>
    <t>ADEENA</t>
  </si>
  <si>
    <t>ABDUL QADEER</t>
  </si>
  <si>
    <t>02-112201-036</t>
  </si>
  <si>
    <t>SUFI BAASIL WADOOD</t>
  </si>
  <si>
    <t>SYED WADOOD UL HASNAIN</t>
  </si>
  <si>
    <t>02-112201-037</t>
  </si>
  <si>
    <t>USAMA TAYYAB</t>
  </si>
  <si>
    <t>02-112201-038</t>
  </si>
  <si>
    <t>SYED MUHAMMAD SHABBIR RIZVI</t>
  </si>
  <si>
    <t>SYED ABBAS ALI RIZVI</t>
  </si>
  <si>
    <t>02-112201-040</t>
  </si>
  <si>
    <t>RAB NAWAZ</t>
  </si>
  <si>
    <t>03432044439</t>
  </si>
  <si>
    <t>02-112201-041</t>
  </si>
  <si>
    <t>SYED MUHAMMAD OSAF ALAM</t>
  </si>
  <si>
    <t>SYED ALAM HUSSIAN</t>
  </si>
  <si>
    <t>03432044440</t>
  </si>
  <si>
    <t>02-112201-042</t>
  </si>
  <si>
    <t>ANSAR AHMED</t>
  </si>
  <si>
    <t>02-112201-043</t>
  </si>
  <si>
    <t>SYED ZAIN ABBAS ZAIDI</t>
  </si>
  <si>
    <t>SYED ASAD RAZA ZAIDI</t>
  </si>
  <si>
    <t>02-112201-044</t>
  </si>
  <si>
    <t>ABDUL HANAN</t>
  </si>
  <si>
    <t>ZAHID MEHMOOD</t>
  </si>
  <si>
    <t>02-112201-045</t>
  </si>
  <si>
    <t>NIDA ASHRAF</t>
  </si>
  <si>
    <t>02-112201-046</t>
  </si>
  <si>
    <t>NOOR BANO</t>
  </si>
  <si>
    <t>02-111211-100</t>
  </si>
  <si>
    <t>MARIUM SHAHID</t>
  </si>
  <si>
    <t>02-112201-047</t>
  </si>
  <si>
    <t>TAYYABA FATIMA</t>
  </si>
  <si>
    <t>AJMAL HUSSAIN</t>
  </si>
  <si>
    <t>BS(A&amp;F)  Spring 2020 - Fall 2023</t>
  </si>
  <si>
    <r>
      <t xml:space="preserve">BS(English) Spring 2020 - Fall 2023 </t>
    </r>
    <r>
      <rPr>
        <sz val="10"/>
        <rFont val="Arial Black"/>
        <family val="2"/>
      </rPr>
      <t>(6 years 72 Months)</t>
    </r>
  </si>
  <si>
    <t>02-117201-001</t>
  </si>
  <si>
    <t>MISHA ILYAS FRANCIS</t>
  </si>
  <si>
    <t>ILYAS FRANCIS SAMUEL</t>
  </si>
  <si>
    <t>02-117201-002</t>
  </si>
  <si>
    <t>MANAHIL ATHAR</t>
  </si>
  <si>
    <t>02-117201-003</t>
  </si>
  <si>
    <t>ASMA SIDDIQ</t>
  </si>
  <si>
    <t>02-117201-004</t>
  </si>
  <si>
    <t>LIAQAT ALI SHAHID</t>
  </si>
  <si>
    <t>02-117201-005</t>
  </si>
  <si>
    <t>IQRA MALIK</t>
  </si>
  <si>
    <t>FALAK SHER GULSHAN</t>
  </si>
  <si>
    <t>02-117201-006</t>
  </si>
  <si>
    <t>YUMNA SALEEM IMTIAZ</t>
  </si>
  <si>
    <t>SALEEM IMTIAZ</t>
  </si>
  <si>
    <t>02-117201-007</t>
  </si>
  <si>
    <t>SADIA KHAN</t>
  </si>
  <si>
    <t>SHAHJAHAN KHAN</t>
  </si>
  <si>
    <t>02-117201-008</t>
  </si>
  <si>
    <t>SAFA ZAFAR</t>
  </si>
  <si>
    <t>02-117201-009</t>
  </si>
  <si>
    <t>AREEBA RAFIQUE</t>
  </si>
  <si>
    <t>RAFIQUE AHMED KHAN</t>
  </si>
  <si>
    <t>02-117201-010</t>
  </si>
  <si>
    <t>NIMRA ANWAR</t>
  </si>
  <si>
    <t>02-117201-011</t>
  </si>
  <si>
    <t>RUNA KASI</t>
  </si>
  <si>
    <t>AMANULLAH KASI</t>
  </si>
  <si>
    <t>02-117201-012</t>
  </si>
  <si>
    <t>OMAMAH ALI</t>
  </si>
  <si>
    <t>RAFIQUE AHMED GONDAL</t>
  </si>
  <si>
    <t>02-117201-013</t>
  </si>
  <si>
    <t>AREEJ NAZ</t>
  </si>
  <si>
    <t>SAJID SHAHZAD</t>
  </si>
  <si>
    <t>02-117201-014</t>
  </si>
  <si>
    <t>02-117201-015</t>
  </si>
  <si>
    <t>MARIUAM NASIR</t>
  </si>
  <si>
    <t>NASIR JAMAL QURESHI</t>
  </si>
  <si>
    <t>02-117201-016</t>
  </si>
  <si>
    <t>AYSHA FAROOQ</t>
  </si>
  <si>
    <t>02-117201-017</t>
  </si>
  <si>
    <t>BENISH AMIN</t>
  </si>
  <si>
    <t>MASHOOQ AMIN</t>
  </si>
  <si>
    <t>02-117201-019</t>
  </si>
  <si>
    <t>SAMREEN ZEHRA</t>
  </si>
  <si>
    <t>SHABBIR HUSSAIN</t>
  </si>
  <si>
    <t>02-117201-020</t>
  </si>
  <si>
    <t>SAMREEN KHALID</t>
  </si>
  <si>
    <t>02-117201-021</t>
  </si>
  <si>
    <t>BUSHRA KHAN</t>
  </si>
  <si>
    <t>KHAN BAHADUR KHAN</t>
  </si>
  <si>
    <t>02-117201-022</t>
  </si>
  <si>
    <t>MUNZA</t>
  </si>
  <si>
    <t>02-117201-023</t>
  </si>
  <si>
    <t>JAVERIA BAIG</t>
  </si>
  <si>
    <t>IMRAN BAIG</t>
  </si>
  <si>
    <t>02-117201-024</t>
  </si>
  <si>
    <t>JAWARIA RAFI</t>
  </si>
  <si>
    <t>MUHAMMAD RAFI</t>
  </si>
  <si>
    <t>02-117201-025</t>
  </si>
  <si>
    <t>RUMESA FATIMA</t>
  </si>
  <si>
    <t>0336-2246256</t>
  </si>
  <si>
    <t>02-117201-026</t>
  </si>
  <si>
    <t>TEHREEM FATIMA</t>
  </si>
  <si>
    <t>02-117201-027</t>
  </si>
  <si>
    <t>LAIBA MAQSOOD</t>
  </si>
  <si>
    <t>02-117201-028</t>
  </si>
  <si>
    <t>MASOOMA ASIF</t>
  </si>
  <si>
    <t>SYED ASIF RAZA RIZVI</t>
  </si>
  <si>
    <t>02-117201-029</t>
  </si>
  <si>
    <t>SYEDA SARA KAZIM NAQVI</t>
  </si>
  <si>
    <t>SYED KAZIM ALI NAQVI</t>
  </si>
  <si>
    <t>02-117201-030</t>
  </si>
  <si>
    <t>SHAISTA KANWAL</t>
  </si>
  <si>
    <t>MEHAR KHAN</t>
  </si>
  <si>
    <t>02-117201-031</t>
  </si>
  <si>
    <t>MOOMAL MANGI</t>
  </si>
  <si>
    <t>HASSAN BUX MANGI</t>
  </si>
  <si>
    <t>02-117201-032</t>
  </si>
  <si>
    <t>AMRAH SALMAN</t>
  </si>
  <si>
    <t>SALMAN AKHTER</t>
  </si>
  <si>
    <t>02-117201-033</t>
  </si>
  <si>
    <t>BASAIRA ZAFAR</t>
  </si>
  <si>
    <t>MUHAMMAD FIAZ ZAFAR</t>
  </si>
  <si>
    <t>02-117201-034</t>
  </si>
  <si>
    <t>SANA RANI</t>
  </si>
  <si>
    <t>02-117201-035</t>
  </si>
  <si>
    <t>SYEDA AQSA ZAHED</t>
  </si>
  <si>
    <t>SYED ZAHED RASHEED</t>
  </si>
  <si>
    <t>02-117201-036</t>
  </si>
  <si>
    <t>KALSOOM MURTAZA</t>
  </si>
  <si>
    <t>02-117201-037</t>
  </si>
  <si>
    <t>ALEENA NAVEED</t>
  </si>
  <si>
    <t>NAVEED AKRAM</t>
  </si>
  <si>
    <t>02-117201-038</t>
  </si>
  <si>
    <t>HIRA</t>
  </si>
  <si>
    <t>ABDUL NABI KANDHRO</t>
  </si>
  <si>
    <t>02-117201-039</t>
  </si>
  <si>
    <t>FARIA BEGUM</t>
  </si>
  <si>
    <t>MIRZA NASIR ALI BAIG</t>
  </si>
  <si>
    <t>02-117201-040</t>
  </si>
  <si>
    <t>MUHAMMAD SALMAN NAWAZ</t>
  </si>
  <si>
    <t>SHAH NAWAZ KHAN</t>
  </si>
  <si>
    <t>02-117201-042</t>
  </si>
  <si>
    <t>AMNA</t>
  </si>
  <si>
    <t>02-117201-043</t>
  </si>
  <si>
    <t>02-117201-044</t>
  </si>
  <si>
    <t>RABIA HUSSAIN</t>
  </si>
  <si>
    <t>MUHAMMAD ABID HUSSAIN ASHRAFI</t>
  </si>
  <si>
    <t>02-117201-045</t>
  </si>
  <si>
    <t>TAHIRA ZEHRA RIZVI</t>
  </si>
  <si>
    <t>02-117201-046</t>
  </si>
  <si>
    <t>MOMINA AYESHA</t>
  </si>
  <si>
    <t>IFTIKHAR AHMAD</t>
  </si>
  <si>
    <t>02-117201-047</t>
  </si>
  <si>
    <t>BS(Eng) Spring 2020 - Fall 2023</t>
  </si>
  <si>
    <t xml:space="preserve">BS (Maritime Business &amp; Management) Spring 2020 - Fall 2023 4 Years </t>
  </si>
  <si>
    <t>02-101201-001</t>
  </si>
  <si>
    <t>SYED MUBASHIR ALI SHAH</t>
  </si>
  <si>
    <t>MUJAHID HUSSAIN SHAH</t>
  </si>
  <si>
    <t>0310-2505206</t>
  </si>
  <si>
    <t>02-101201-002</t>
  </si>
  <si>
    <t>SHAIKH KASHIF AHMED</t>
  </si>
  <si>
    <t>SHAIKH ISRAR AHMED</t>
  </si>
  <si>
    <t>0333-3987947</t>
  </si>
  <si>
    <t>02-101201-004</t>
  </si>
  <si>
    <t>TOOBA KAZIM</t>
  </si>
  <si>
    <t>MUHAMMAD KAZIM</t>
  </si>
  <si>
    <t>0341-3005526</t>
  </si>
  <si>
    <t>02-101201-005</t>
  </si>
  <si>
    <t>MALAIKA TAHIR</t>
  </si>
  <si>
    <t>TAHIR MAHMOOD</t>
  </si>
  <si>
    <t>0333-3419243</t>
  </si>
  <si>
    <t>02-101201-006</t>
  </si>
  <si>
    <t>0321-2915786</t>
  </si>
  <si>
    <t>02-101201-007</t>
  </si>
  <si>
    <t>SYED ALI AMEER</t>
  </si>
  <si>
    <t>SYED MUHAMMAD RASHEED</t>
  </si>
  <si>
    <t>0321-2387111</t>
  </si>
  <si>
    <t>02-101201-008</t>
  </si>
  <si>
    <t>WARDAH JABEEN</t>
  </si>
  <si>
    <t>MUHAMMAD YOUNUS NADEEM</t>
  </si>
  <si>
    <t>0306-2212686</t>
  </si>
  <si>
    <t>02-101201-009</t>
  </si>
  <si>
    <t>MUHAMMAD ABU BAKAR</t>
  </si>
  <si>
    <t>AIJAZ AHMED BHATTI</t>
  </si>
  <si>
    <t>0345-3077288</t>
  </si>
  <si>
    <t>02-101201-010</t>
  </si>
  <si>
    <t>MUBASHIR HUSSAIN</t>
  </si>
  <si>
    <t>0317-0210668</t>
  </si>
  <si>
    <t>02-101201-011</t>
  </si>
  <si>
    <t>MUHAMMAD AYOOB</t>
  </si>
  <si>
    <t>0333-2639493</t>
  </si>
  <si>
    <t>02-101201-012</t>
  </si>
  <si>
    <t>TALHA BASEER</t>
  </si>
  <si>
    <t>MUHAMMAD BASEER KHAN</t>
  </si>
  <si>
    <t>0312-2483899</t>
  </si>
  <si>
    <t>02-101201-013</t>
  </si>
  <si>
    <t>MUHAMMAD HASSAN IQBAL</t>
  </si>
  <si>
    <t>0333-2438767</t>
  </si>
  <si>
    <t>02-101201-014</t>
  </si>
  <si>
    <t>AYESHA SYED</t>
  </si>
  <si>
    <t>SYED SHAKIR ALI</t>
  </si>
  <si>
    <t>0334-1879233</t>
  </si>
  <si>
    <t>02-101201-015</t>
  </si>
  <si>
    <t>TAYYABA KHAN</t>
  </si>
  <si>
    <t>0334-3662756</t>
  </si>
  <si>
    <t>02-101201-016</t>
  </si>
  <si>
    <t>UROOBA RAZI</t>
  </si>
  <si>
    <t>MUHAMMAD RAZI ULLAH</t>
  </si>
  <si>
    <t>0300-9278468</t>
  </si>
  <si>
    <t>02-101201-017</t>
  </si>
  <si>
    <t>KINZA KANWAL</t>
  </si>
  <si>
    <t>0302-2511697</t>
  </si>
  <si>
    <t>02-101201-018</t>
  </si>
  <si>
    <t>BINT E ZAINAB</t>
  </si>
  <si>
    <t>SYED AZKAR UL HASSAN</t>
  </si>
  <si>
    <t>0307-2965428</t>
  </si>
  <si>
    <t>02-101201-019</t>
  </si>
  <si>
    <t>SAMEER AIJAZ SIDDIQUI</t>
  </si>
  <si>
    <t>MUHAMMAD EJAZ SIDDIQUI</t>
  </si>
  <si>
    <t>0335-2978261</t>
  </si>
  <si>
    <t>02-101201-020</t>
  </si>
  <si>
    <t>HANIA TUFAIL</t>
  </si>
  <si>
    <t>TUFAIL AHMED</t>
  </si>
  <si>
    <t>0308-2227877</t>
  </si>
  <si>
    <t>02-101201-021</t>
  </si>
  <si>
    <t>MUHAMMAD OSAMA HUSSAIN SHAHID</t>
  </si>
  <si>
    <t>0340-2292221</t>
  </si>
  <si>
    <t>02-101201-022</t>
  </si>
  <si>
    <t>MUHAMMAD USAMA BIN SAGHIR</t>
  </si>
  <si>
    <t>MUHAMMAD SAGHIR</t>
  </si>
  <si>
    <t>0300-7076669</t>
  </si>
  <si>
    <t>02-101201-023</t>
  </si>
  <si>
    <t>MUHAMMAD HAMZA ZAHEER</t>
  </si>
  <si>
    <t>MUHAMMAD ZAHEERUDDIN</t>
  </si>
  <si>
    <t>0303-2704248</t>
  </si>
  <si>
    <t>02-101201-024</t>
  </si>
  <si>
    <t>YAMNA RIZVI</t>
  </si>
  <si>
    <t>0300-2885622</t>
  </si>
  <si>
    <t>02-101201-025</t>
  </si>
  <si>
    <t>MUHAMMAD YOUSUF BIN NASEEM</t>
  </si>
  <si>
    <t>MUHAMMAD NASEEM</t>
  </si>
  <si>
    <t>0322-3167655</t>
  </si>
  <si>
    <t>02-101201-026</t>
  </si>
  <si>
    <t>HADIA TARIQ</t>
  </si>
  <si>
    <t>0300-8263170</t>
  </si>
  <si>
    <t>02-101201-027</t>
  </si>
  <si>
    <t>SADAF AFRIDI</t>
  </si>
  <si>
    <t>TARIQ MEHMOOD AFRIDI</t>
  </si>
  <si>
    <t>0305-4357563</t>
  </si>
  <si>
    <t>02-101201-028</t>
  </si>
  <si>
    <t>ABDIKADIR MUHIYADIN</t>
  </si>
  <si>
    <t>MUHIYADIN ABDULLAHI</t>
  </si>
  <si>
    <t>00923163449955</t>
  </si>
  <si>
    <t>BS(M&amp;BM)  Spring 2019 - Fall 2023</t>
  </si>
  <si>
    <t>02-280211-001</t>
  </si>
  <si>
    <t>SABA</t>
  </si>
  <si>
    <t>USMAN GHANI</t>
  </si>
  <si>
    <t>02-280211-002</t>
  </si>
  <si>
    <t>ADNAN YOUSUF</t>
  </si>
  <si>
    <r>
      <t>Bahria University</t>
    </r>
    <r>
      <rPr>
        <b/>
        <u/>
        <sz val="14"/>
        <color indexed="59"/>
        <rFont val="Arial"/>
        <family val="2"/>
      </rPr>
      <t xml:space="preserve"> - Karachi Campus</t>
    </r>
  </si>
  <si>
    <t>Reg #</t>
  </si>
  <si>
    <t>02-122212-002</t>
  </si>
  <si>
    <t>MUHAMMAD USAMA ZIAFAT</t>
  </si>
  <si>
    <t>ZIAFAT HUSSAIN</t>
  </si>
  <si>
    <t>0304-3681440</t>
  </si>
  <si>
    <t>02-122212-003</t>
  </si>
  <si>
    <t>AQSA MUNIR</t>
  </si>
  <si>
    <t>MUHAMMAD ASIF MUNIR</t>
  </si>
  <si>
    <t>0334-3448901</t>
  </si>
  <si>
    <t>02-122212-004</t>
  </si>
  <si>
    <t>JAWARIYA ISMAIL</t>
  </si>
  <si>
    <t>0308-2749116</t>
  </si>
  <si>
    <t>02-122212-005</t>
  </si>
  <si>
    <t>MARYAM MANSOOR</t>
  </si>
  <si>
    <t>MANSOOR AHMED ANSARI</t>
  </si>
  <si>
    <t>02-122212-006</t>
  </si>
  <si>
    <t>SATAY ARSHAD</t>
  </si>
  <si>
    <t>ARSHAD GULREZ BHATTI</t>
  </si>
  <si>
    <t>02-122212-007</t>
  </si>
  <si>
    <t>SYED MUHAMMAD SHAHWAIZ WAQAR</t>
  </si>
  <si>
    <t>SYED WAQAR HAIDER ZAIDI</t>
  </si>
  <si>
    <t>02-122212-008</t>
  </si>
  <si>
    <t>UZMA MUMTAZ</t>
  </si>
  <si>
    <t>MUMTAZ KHAN</t>
  </si>
  <si>
    <t>02-122212-009</t>
  </si>
  <si>
    <t>ZABIHULLAH KHAN</t>
  </si>
  <si>
    <t>ISAB KHAN</t>
  </si>
  <si>
    <t>0303-2330638</t>
  </si>
  <si>
    <t>MBA 2 Years (Fall 2020 - Spring 2022)</t>
  </si>
  <si>
    <t>0336-3710683</t>
  </si>
  <si>
    <t>0333-1333699</t>
  </si>
  <si>
    <t>0335-2496406</t>
  </si>
  <si>
    <t>0332-2409921</t>
  </si>
  <si>
    <t>0342-3867326</t>
  </si>
  <si>
    <t>0301-8230982</t>
  </si>
  <si>
    <t>02-121221-001</t>
  </si>
  <si>
    <t>SUMMAYYA GHAYAS</t>
  </si>
  <si>
    <t>S M GHAYAS UD DIN</t>
  </si>
  <si>
    <t>02-121221-002</t>
  </si>
  <si>
    <t>FATIMA HASSAN</t>
  </si>
  <si>
    <t>COL ASIF HASSAN</t>
  </si>
  <si>
    <t>02-121221-003</t>
  </si>
  <si>
    <t>ASAD ULLAH TARIQ</t>
  </si>
  <si>
    <t>TARIQ SAEED</t>
  </si>
  <si>
    <t>02-121221-004</t>
  </si>
  <si>
    <t>RAMSHA IBRAHIM</t>
  </si>
  <si>
    <t>02-121221-005</t>
  </si>
  <si>
    <t>SYEDA SAMIYA SHAH</t>
  </si>
  <si>
    <t>SYED WAJID ALI SHAH QADRI</t>
  </si>
  <si>
    <t>02-121221-006</t>
  </si>
  <si>
    <t>MUHAMMAD GHUFRAN</t>
  </si>
  <si>
    <t>ZAHEER</t>
  </si>
  <si>
    <t>02-121221-007</t>
  </si>
  <si>
    <t>IQRA NAJEEB</t>
  </si>
  <si>
    <t>NAJEEB UL AZIZ AHMED</t>
  </si>
  <si>
    <t>02-121221-008</t>
  </si>
  <si>
    <t>AQSA NAJEEB</t>
  </si>
  <si>
    <t>02-121221-009</t>
  </si>
  <si>
    <t>TANVEER HUSSAIN KHAN</t>
  </si>
  <si>
    <t>02-121221-010</t>
  </si>
  <si>
    <t>02-121221-011</t>
  </si>
  <si>
    <t>MUNAZZA SALEEM</t>
  </si>
  <si>
    <t>SALEEM AHMED</t>
  </si>
  <si>
    <t>02-121221-012</t>
  </si>
  <si>
    <t>TAYYABA SALEEM</t>
  </si>
  <si>
    <t>02-121221-013</t>
  </si>
  <si>
    <t>ARHAM RAHIM</t>
  </si>
  <si>
    <t>MUHAMMAD RAHIM</t>
  </si>
  <si>
    <t>MBA 1.5 Years (Spring 2022 - Spring 2023)</t>
  </si>
  <si>
    <t>02-121222-001</t>
  </si>
  <si>
    <t>SANIA SAJJAD</t>
  </si>
  <si>
    <t>MUHAMMAD SAJJAD AHMED</t>
  </si>
  <si>
    <t>02-121222-002</t>
  </si>
  <si>
    <t>SUNDUS RAZA KHAN</t>
  </si>
  <si>
    <t>TARIQ RAZA KHAN</t>
  </si>
  <si>
    <t>02-121222-004</t>
  </si>
  <si>
    <t>AREEBA NAEEM</t>
  </si>
  <si>
    <t>02-121222-005</t>
  </si>
  <si>
    <t>BUSHRA</t>
  </si>
  <si>
    <t>MANZOOR HUSSAIN MEMON</t>
  </si>
  <si>
    <t>02-121222-006</t>
  </si>
  <si>
    <t>AYESHA JAVAID</t>
  </si>
  <si>
    <t>TARIQ JAVAID</t>
  </si>
  <si>
    <t>02-121222-007</t>
  </si>
  <si>
    <t>HAFIZ ABDUR REHMAN</t>
  </si>
  <si>
    <t>MEHFOOZ UR REHMAN</t>
  </si>
  <si>
    <t>02-121222-008</t>
  </si>
  <si>
    <t>SABAH SHAHID</t>
  </si>
  <si>
    <t>SYED SHAHID ALI</t>
  </si>
  <si>
    <t>02-121222-009</t>
  </si>
  <si>
    <t>SARIM JALEES</t>
  </si>
  <si>
    <t>JALEES AHMED ZUBERI</t>
  </si>
  <si>
    <t>02-121222-011</t>
  </si>
  <si>
    <t>ZEESHAN MUJAHID</t>
  </si>
  <si>
    <t>ASHFAQ HUSSAIN SHAHID</t>
  </si>
  <si>
    <t>02-121222-012</t>
  </si>
  <si>
    <t>ELISHA AFRAZ</t>
  </si>
  <si>
    <t>GULZAR MASIH</t>
  </si>
  <si>
    <t>02-121222-013</t>
  </si>
  <si>
    <t>LAIBA SARWAR</t>
  </si>
  <si>
    <t>SARWAR KARIM</t>
  </si>
  <si>
    <t>02-321222-055</t>
  </si>
  <si>
    <t>ABDULLAHI AHMED MOHAMED</t>
  </si>
  <si>
    <t>AHMED MOHAMED YONIS</t>
  </si>
  <si>
    <t>MBA 1.5 Years (Fall 2022 - Fall 2023)</t>
  </si>
  <si>
    <t>0335-3921303</t>
  </si>
  <si>
    <t>0335-3921304</t>
  </si>
  <si>
    <t>0335-3921305</t>
  </si>
  <si>
    <t>0335-3921306</t>
  </si>
  <si>
    <t>0335-3921307</t>
  </si>
  <si>
    <t>0335-3921309</t>
  </si>
  <si>
    <t>0335-3921310</t>
  </si>
  <si>
    <t>0335-3921311</t>
  </si>
  <si>
    <t>0335-3921312</t>
  </si>
  <si>
    <t>0335-3921313</t>
  </si>
  <si>
    <t>0335-3921314</t>
  </si>
  <si>
    <t>0335-3921315</t>
  </si>
  <si>
    <t>0335-3921317</t>
  </si>
  <si>
    <t>MUHAMMAD YOUSAF</t>
  </si>
  <si>
    <t>0335-3921318</t>
  </si>
  <si>
    <t>0335-3921319</t>
  </si>
  <si>
    <t>0335-3921322</t>
  </si>
  <si>
    <t>0335-3921324</t>
  </si>
  <si>
    <t>0335-3921326</t>
  </si>
  <si>
    <t>SAMEEN TARIQ</t>
  </si>
  <si>
    <t>MBA(WEEKEND PROGRAM) - 2 YEARS (Fall 2021 - Spring 2023)</t>
  </si>
  <si>
    <t>02-322212-001</t>
  </si>
  <si>
    <t>SUFYAN NASEER</t>
  </si>
  <si>
    <t>NASEER AHMAD</t>
  </si>
  <si>
    <t>03213875178</t>
  </si>
  <si>
    <t>0334-1343709</t>
  </si>
  <si>
    <t>02-322212-002</t>
  </si>
  <si>
    <t>MUHAMMAD SHAHZAIB KHAN</t>
  </si>
  <si>
    <t>MUHAMMAD IMRAN KHAN</t>
  </si>
  <si>
    <t>0315-3268108</t>
  </si>
  <si>
    <t>0331-2808151</t>
  </si>
  <si>
    <t>02-322212-003</t>
  </si>
  <si>
    <t>MUHAMMAD ADEEL</t>
  </si>
  <si>
    <t>MUHAMMAD ATIQUE</t>
  </si>
  <si>
    <t>0334-3722519</t>
  </si>
  <si>
    <t>0333-3556525</t>
  </si>
  <si>
    <t>02-322212-004</t>
  </si>
  <si>
    <t>MAHRUKH USMANI</t>
  </si>
  <si>
    <t>MUHAMMAD JAMSHED USMANI</t>
  </si>
  <si>
    <t>0334-3722521</t>
  </si>
  <si>
    <t>02-322212-005</t>
  </si>
  <si>
    <t>FARRUKH JAVED KHAN</t>
  </si>
  <si>
    <t>JAVED ALI KHAN</t>
  </si>
  <si>
    <t>0334-3722522</t>
  </si>
  <si>
    <t>02-322212-006</t>
  </si>
  <si>
    <t>SALMAN JAVED BAJWA</t>
  </si>
  <si>
    <t>JAVED IQBAL BAJWA</t>
  </si>
  <si>
    <t>0334-3722524</t>
  </si>
  <si>
    <t>02-322212-007</t>
  </si>
  <si>
    <t>MUHAMMAD ARSLAN</t>
  </si>
  <si>
    <t>AHMED SHER</t>
  </si>
  <si>
    <t>0334-3722525</t>
  </si>
  <si>
    <t>02-322212-008</t>
  </si>
  <si>
    <t>UMAIS HASSAN</t>
  </si>
  <si>
    <t>0334-3722526</t>
  </si>
  <si>
    <t>02-322212-009</t>
  </si>
  <si>
    <t>SHAFQAT ULLAH</t>
  </si>
  <si>
    <t>0334-3722527</t>
  </si>
  <si>
    <t>02-322212-010</t>
  </si>
  <si>
    <t>AMMAD ALI SHAH</t>
  </si>
  <si>
    <t>HIDAYAT SHAH</t>
  </si>
  <si>
    <t>0334-3722528</t>
  </si>
  <si>
    <t>02-322212-011</t>
  </si>
  <si>
    <t>MUHAMMAD NOMAN ASHIQ</t>
  </si>
  <si>
    <t>MUHAMMAD ASHIQ</t>
  </si>
  <si>
    <t>0334-3722529</t>
  </si>
  <si>
    <t>02-322212-012</t>
  </si>
  <si>
    <t>AAMIR SAEED</t>
  </si>
  <si>
    <t>SAEED JAN</t>
  </si>
  <si>
    <t>0334-3722530</t>
  </si>
  <si>
    <t>02-322212-014</t>
  </si>
  <si>
    <t>MUBASHIR MEHMOOD</t>
  </si>
  <si>
    <t>MEHMOOD ABDULLAH</t>
  </si>
  <si>
    <t>0334-3722533</t>
  </si>
  <si>
    <t>02-322212-016</t>
  </si>
  <si>
    <t>SHAHBAZ SHOUKAT</t>
  </si>
  <si>
    <t>0334-3722536</t>
  </si>
  <si>
    <t>02-322212-017</t>
  </si>
  <si>
    <t>WARIS SHAHBAZ</t>
  </si>
  <si>
    <t>SHAHBAZ RASHEED</t>
  </si>
  <si>
    <t>0334-3722537</t>
  </si>
  <si>
    <t>02-322212-018</t>
  </si>
  <si>
    <t>FATIMA BABAR</t>
  </si>
  <si>
    <t>BABAR NIZAMI</t>
  </si>
  <si>
    <t>0334-3722539</t>
  </si>
  <si>
    <t>02-322212-019</t>
  </si>
  <si>
    <t>WAQAR AHMED SHAIKH</t>
  </si>
  <si>
    <t>MUHAMMAD YOUNUS SHAIKH</t>
  </si>
  <si>
    <t>0334-3722540</t>
  </si>
  <si>
    <t>02-322212-020</t>
  </si>
  <si>
    <t>MUHAMMAD TAHOOR</t>
  </si>
  <si>
    <t>MUHAMAMD RIAZ</t>
  </si>
  <si>
    <t>0334-3722541</t>
  </si>
  <si>
    <t>02-322212-023</t>
  </si>
  <si>
    <t>SANA NAVEED</t>
  </si>
  <si>
    <t>NAVEED ULLAH BUTT</t>
  </si>
  <si>
    <t>0334-3722545</t>
  </si>
  <si>
    <t>02-322212-024</t>
  </si>
  <si>
    <t>ARMAN AHMED SIDDIQUI</t>
  </si>
  <si>
    <t>0334-3722546</t>
  </si>
  <si>
    <t>02-322212-025</t>
  </si>
  <si>
    <t>TEHSEEN ULLAH JAN</t>
  </si>
  <si>
    <t>SANAULLAH JAN</t>
  </si>
  <si>
    <t>0334-3722547</t>
  </si>
  <si>
    <t>02-322212-026</t>
  </si>
  <si>
    <t>ROHAIL HUSSAIN</t>
  </si>
  <si>
    <t>IMDAD HUSSAIN</t>
  </si>
  <si>
    <t>0334-3722548</t>
  </si>
  <si>
    <t>02-322212-027</t>
  </si>
  <si>
    <t>SYED OSAMA SALAHUDDIN</t>
  </si>
  <si>
    <t>MUHAMMAD SALAHUDDIN</t>
  </si>
  <si>
    <t>0334-3722549</t>
  </si>
  <si>
    <t>02-322212-028</t>
  </si>
  <si>
    <t>HIRA SYED</t>
  </si>
  <si>
    <t>0334-3722550</t>
  </si>
  <si>
    <t>02-322212-029</t>
  </si>
  <si>
    <t>ALAM GUL</t>
  </si>
  <si>
    <t>ROSHAN ZAMIR</t>
  </si>
  <si>
    <t>0334-3722551</t>
  </si>
  <si>
    <t>02-322212-030</t>
  </si>
  <si>
    <t>HUNAINA ANJUM</t>
  </si>
  <si>
    <t>ZAFAR IQBAL ANJUM</t>
  </si>
  <si>
    <t>0334-3722552</t>
  </si>
  <si>
    <t>02-322212-031</t>
  </si>
  <si>
    <t>SAAD NAZAR</t>
  </si>
  <si>
    <t>NAZAR HUSSAIN</t>
  </si>
  <si>
    <t>0334-3722553</t>
  </si>
  <si>
    <t>02-322212-032</t>
  </si>
  <si>
    <t>MUHAMMAD ABDUL TARIQ</t>
  </si>
  <si>
    <t>0334-3722554</t>
  </si>
  <si>
    <t>02-322212-033</t>
  </si>
  <si>
    <t>MUHAMMAD QAISER</t>
  </si>
  <si>
    <t>0334-3722555</t>
  </si>
  <si>
    <t>02-322212-034</t>
  </si>
  <si>
    <t>MUHAMMAD FARAZ ARIF MUSHTAQ</t>
  </si>
  <si>
    <t>MUHAMMAD ARIF MUSHTAQ</t>
  </si>
  <si>
    <t>0334-3722556</t>
  </si>
  <si>
    <t>02-322212-035</t>
  </si>
  <si>
    <t>ABDUL WASAY</t>
  </si>
  <si>
    <t>0334-3722557</t>
  </si>
  <si>
    <t>MBA (Pharmaceutics &amp; Health Mgt) 2 YEARS (Fall 2021 - Spring 2023)</t>
  </si>
  <si>
    <t>02-324212-001</t>
  </si>
  <si>
    <t>FASIHA BARLAS</t>
  </si>
  <si>
    <t>MUHAMMAD AQIL</t>
  </si>
  <si>
    <t>0320-0216503</t>
  </si>
  <si>
    <t>02-324212-002</t>
  </si>
  <si>
    <t>BINISH GHOURI</t>
  </si>
  <si>
    <t>NAWAB AHMED</t>
  </si>
  <si>
    <t>0335-2106570</t>
  </si>
  <si>
    <t>02-324212-003</t>
  </si>
  <si>
    <t>SAADIA GOHAR</t>
  </si>
  <si>
    <t>AZEEM ULLAH KHAN</t>
  </si>
  <si>
    <t>0314-4479123</t>
  </si>
  <si>
    <t>02-324212-004</t>
  </si>
  <si>
    <t>CHOUDHRY MUHAMMAD AIZAZ TAHIR</t>
  </si>
  <si>
    <t>CHOUDHRY MUHAMMAD TAHIR</t>
  </si>
  <si>
    <t>0314-4479124</t>
  </si>
  <si>
    <t>02-324212-005</t>
  </si>
  <si>
    <t>WARDA GHULAM</t>
  </si>
  <si>
    <t>0314-4479125</t>
  </si>
  <si>
    <t>02-324212-006</t>
  </si>
  <si>
    <t>ASMA JAVED</t>
  </si>
  <si>
    <t>JAVED AKHTER KHAN</t>
  </si>
  <si>
    <t>0314-4479126</t>
  </si>
  <si>
    <t>02-324212-007</t>
  </si>
  <si>
    <t>SEHZEEN</t>
  </si>
  <si>
    <t>0314-4479129</t>
  </si>
  <si>
    <t>02-324212-008</t>
  </si>
  <si>
    <t>SHAGUFTA</t>
  </si>
  <si>
    <t>NISAR ALI</t>
  </si>
  <si>
    <t>0314-4479130</t>
  </si>
  <si>
    <t>02-324212-009</t>
  </si>
  <si>
    <t>SYEDA MASOOMA ZEHRA</t>
  </si>
  <si>
    <t>MAZHAR UL HUSSAIN</t>
  </si>
  <si>
    <t>0314-4479131</t>
  </si>
  <si>
    <t>02-324212-010</t>
  </si>
  <si>
    <t>JAVERIA GUL</t>
  </si>
  <si>
    <t>MUHAMMAD FAYYAZ</t>
  </si>
  <si>
    <t>0314-4479134</t>
  </si>
  <si>
    <t>02-324212-011</t>
  </si>
  <si>
    <t>RAMSHAH ASHFAQ</t>
  </si>
  <si>
    <t>0314-4479135</t>
  </si>
  <si>
    <t>02-324212-012</t>
  </si>
  <si>
    <t>SAIMA JAMAL</t>
  </si>
  <si>
    <t>JAMAL KHAN</t>
  </si>
  <si>
    <t>0314-4479136</t>
  </si>
  <si>
    <t>02-324212-013</t>
  </si>
  <si>
    <t>JAMSHAID MANZOOR</t>
  </si>
  <si>
    <t>0314-4479137</t>
  </si>
  <si>
    <t>02-324212-014</t>
  </si>
  <si>
    <t>MARINA KHAN</t>
  </si>
  <si>
    <t>AFSAR KHAN</t>
  </si>
  <si>
    <t>0314-4479138</t>
  </si>
  <si>
    <t>02-324212-015</t>
  </si>
  <si>
    <t>MEHAK NAZ</t>
  </si>
  <si>
    <t>MEHBOOB ALI</t>
  </si>
  <si>
    <t>0314-4479139</t>
  </si>
  <si>
    <t>MBA(WEEKEND PROGRAM) - 1.5 YEARS  (Spring 2022 - Spring 2023)</t>
  </si>
  <si>
    <t>02-321221-001</t>
  </si>
  <si>
    <t>MUHAMMAD NOOR UL HASSAN</t>
  </si>
  <si>
    <t>MUHAMMAD QAMAR UL HASSAN</t>
  </si>
  <si>
    <t>02-321221-002</t>
  </si>
  <si>
    <t>QUDSIA AKRAM</t>
  </si>
  <si>
    <t>02-321221-003</t>
  </si>
  <si>
    <t>HASEEB AHMAD</t>
  </si>
  <si>
    <t>ZULFIQAR AHMAD</t>
  </si>
  <si>
    <t>02-321221-004</t>
  </si>
  <si>
    <t>SHEIKH AHAD</t>
  </si>
  <si>
    <t>SHEIKH FAREED</t>
  </si>
  <si>
    <t>02-321221-005</t>
  </si>
  <si>
    <t>ZAMAN KHAN</t>
  </si>
  <si>
    <t>IQBAL AHMED</t>
  </si>
  <si>
    <t>02-321221-007</t>
  </si>
  <si>
    <t>USMAN AHMED</t>
  </si>
  <si>
    <t>NADEEM AHMED</t>
  </si>
  <si>
    <t>02-321221-008</t>
  </si>
  <si>
    <t>MUHAMMAD SALMAN HASAN</t>
  </si>
  <si>
    <t>HASAN MAHMOOD</t>
  </si>
  <si>
    <t>02-321221-009</t>
  </si>
  <si>
    <t>MOHAMMAD SALMAN KHAN</t>
  </si>
  <si>
    <t>DR MOHAMMAD FAROOQ KHAN</t>
  </si>
  <si>
    <t>02-321221-010</t>
  </si>
  <si>
    <t>MUHAMMAD JIBRAN BIN SAMI</t>
  </si>
  <si>
    <t>SAMI UDDIN</t>
  </si>
  <si>
    <t>02-321221-011</t>
  </si>
  <si>
    <t>SARAH NAVEED KHAN</t>
  </si>
  <si>
    <t>NAVEED KHAN</t>
  </si>
  <si>
    <t>02-321221-012</t>
  </si>
  <si>
    <t>RABIA FAROOQ</t>
  </si>
  <si>
    <t>02-321221-013</t>
  </si>
  <si>
    <t>KIRAN FAYYAZ</t>
  </si>
  <si>
    <t>MUHAMMAD FAYYAZ AWAN</t>
  </si>
  <si>
    <t>02-321221-014</t>
  </si>
  <si>
    <t>TALHA AHMED</t>
  </si>
  <si>
    <t>02-321221-015</t>
  </si>
  <si>
    <t>MANAL AKBAR</t>
  </si>
  <si>
    <t>AKBAR ALI KHAN</t>
  </si>
  <si>
    <t>02-321221-016</t>
  </si>
  <si>
    <t>NIDA MAZHAR MAHMOOD</t>
  </si>
  <si>
    <t>TALAT MAHMOOD</t>
  </si>
  <si>
    <t>02-321221-017</t>
  </si>
  <si>
    <t>MAHAM MEHMOOD</t>
  </si>
  <si>
    <t>MEHMOOD PERVEZ</t>
  </si>
  <si>
    <t>02-321221-019</t>
  </si>
  <si>
    <t>MAHHUM MIRZA</t>
  </si>
  <si>
    <t>02-321221-020</t>
  </si>
  <si>
    <t>IQRA MAHNOOR</t>
  </si>
  <si>
    <t>02-321221-021</t>
  </si>
  <si>
    <t>MAHRUKH SHAFI</t>
  </si>
  <si>
    <t>02-321221-022</t>
  </si>
  <si>
    <t>02-321221-023</t>
  </si>
  <si>
    <t>MUHAMMAD ASKER MEHDI</t>
  </si>
  <si>
    <t>SYED MUHAMMAD MEHDI ZAIDI</t>
  </si>
  <si>
    <t>02-321221-024</t>
  </si>
  <si>
    <t>MUHAMMAD AHMED LAKHANI</t>
  </si>
  <si>
    <t>MUHAMMAD SHOAIB LAKHANI</t>
  </si>
  <si>
    <t>02-321221-025</t>
  </si>
  <si>
    <t>KIRAN SHEHZAD</t>
  </si>
  <si>
    <t>SHEHZAD SOHAIL</t>
  </si>
  <si>
    <t>02-321221-026</t>
  </si>
  <si>
    <t>ALI IMRAN ADIL</t>
  </si>
  <si>
    <t>DILAWAR HUSSAIN</t>
  </si>
  <si>
    <t>02-321221-027</t>
  </si>
  <si>
    <t>NAVEED ALTAF</t>
  </si>
  <si>
    <t>02-321221-028</t>
  </si>
  <si>
    <t>ZONISH MUNIR</t>
  </si>
  <si>
    <t>02-321221-029</t>
  </si>
  <si>
    <t>SYED ASHHAR AHMED</t>
  </si>
  <si>
    <t>SYED NAQI AHMED</t>
  </si>
  <si>
    <t>02-321221-030</t>
  </si>
  <si>
    <t>02-321221-031</t>
  </si>
  <si>
    <t>MUHAMMAD BILAL FAROOQ KHAN</t>
  </si>
  <si>
    <t>02-321221-032</t>
  </si>
  <si>
    <t>MUHAMMAD YOUNUS MEMON</t>
  </si>
  <si>
    <t>02-321221-033</t>
  </si>
  <si>
    <t>ABDUR RAFAY ABRAR</t>
  </si>
  <si>
    <t>02-321221-034</t>
  </si>
  <si>
    <t>MUHAMMAD ABDULLAH</t>
  </si>
  <si>
    <t>ALLAUDDIN</t>
  </si>
  <si>
    <t>02-321221-035</t>
  </si>
  <si>
    <t>MUHAMMAD AAQIB</t>
  </si>
  <si>
    <t>02-321221-036</t>
  </si>
  <si>
    <t>MAHNOOR KHALID</t>
  </si>
  <si>
    <t>KHALID AZIZ</t>
  </si>
  <si>
    <t>02-321221-038</t>
  </si>
  <si>
    <t>02-321221-039</t>
  </si>
  <si>
    <t>SYEDA ABIHA ZAIDI</t>
  </si>
  <si>
    <t>SYED RAFFAT ABBAS ZAIDI</t>
  </si>
  <si>
    <t>02-321221-040</t>
  </si>
  <si>
    <t>RAFAY ALI KHAN</t>
  </si>
  <si>
    <t>02-321221-042</t>
  </si>
  <si>
    <t>RAHAT HIMMAT ALI</t>
  </si>
  <si>
    <t>HIMMAT ALI</t>
  </si>
  <si>
    <t>MBA(WEEKEND PROGRAM) - 2 YEARS (Spring 2022 - Fall 2023)</t>
  </si>
  <si>
    <t>02-322221-001</t>
  </si>
  <si>
    <t>YASSER SHABBIR</t>
  </si>
  <si>
    <t>02-322221-002</t>
  </si>
  <si>
    <t>02-322221-003</t>
  </si>
  <si>
    <t>MUHAMMAD UMAIS AFTAB</t>
  </si>
  <si>
    <t>MUHAMMAD AFTAB</t>
  </si>
  <si>
    <t>02-322221-004</t>
  </si>
  <si>
    <t>MUHAMMAD OKASHA</t>
  </si>
  <si>
    <t>MUHAMMMAD WASEEM</t>
  </si>
  <si>
    <t>02-322221-005</t>
  </si>
  <si>
    <t>AMNA SATTAR</t>
  </si>
  <si>
    <t>02-322221-006</t>
  </si>
  <si>
    <t>02-322221-007</t>
  </si>
  <si>
    <t>SHABBIR AHMED HASHMI</t>
  </si>
  <si>
    <t>02-322221-008</t>
  </si>
  <si>
    <t>USAMA ZAHEER</t>
  </si>
  <si>
    <t>02-322221-009</t>
  </si>
  <si>
    <t>MUHAMMAD WASEEM QADIR</t>
  </si>
  <si>
    <t>02-322221-010</t>
  </si>
  <si>
    <t>MUHAMMAD WARIS</t>
  </si>
  <si>
    <t>02-322221-011</t>
  </si>
  <si>
    <t>ABDUL BASIT</t>
  </si>
  <si>
    <t>02-322221-012</t>
  </si>
  <si>
    <t>RABEECA</t>
  </si>
  <si>
    <t>02-322221-013</t>
  </si>
  <si>
    <t>DUA SHAKEEL</t>
  </si>
  <si>
    <t>02-322221-014</t>
  </si>
  <si>
    <t>SHAHZAD AHMED SHAIKH</t>
  </si>
  <si>
    <t>MUHAMMAD AZEEM</t>
  </si>
  <si>
    <t>02-322221-015</t>
  </si>
  <si>
    <t>KASHIF RAZA</t>
  </si>
  <si>
    <t>02-322221-016</t>
  </si>
  <si>
    <t>MARIA RAUF</t>
  </si>
  <si>
    <t>02-322221-017</t>
  </si>
  <si>
    <t>MUHAMMAD SAMEED ALTAF</t>
  </si>
  <si>
    <t>MUHAMMAD ALTAF HUSSAIN</t>
  </si>
  <si>
    <t>02-322221-018</t>
  </si>
  <si>
    <t>02-322221-019</t>
  </si>
  <si>
    <t>MARYAM ANSARI</t>
  </si>
  <si>
    <t>KHALID IQBAL ANSARI</t>
  </si>
  <si>
    <t>02-322221-020</t>
  </si>
  <si>
    <t>BILAL MAKHDOOM</t>
  </si>
  <si>
    <t>MAKHDOOM ASHRAF</t>
  </si>
  <si>
    <t>02-322221-021</t>
  </si>
  <si>
    <t>MUHAMMAD MUMTAZ KHAN</t>
  </si>
  <si>
    <t>MUHAMMAD AKRAM KHAN</t>
  </si>
  <si>
    <t>02-322221-022</t>
  </si>
  <si>
    <t>SUNIA SAMUEL</t>
  </si>
  <si>
    <t>SAMUEL ZIA</t>
  </si>
  <si>
    <t>02-322221-023</t>
  </si>
  <si>
    <t>SAFDAR MEHMOOD</t>
  </si>
  <si>
    <t>NAIK MUHAMMAD</t>
  </si>
  <si>
    <t>02-322221-024</t>
  </si>
  <si>
    <t>SAMAR</t>
  </si>
  <si>
    <t>02-322221-025</t>
  </si>
  <si>
    <t>SABIKA ZEHRA</t>
  </si>
  <si>
    <t>M MUNEER KHAN</t>
  </si>
  <si>
    <t>02-322221-026</t>
  </si>
  <si>
    <t>SYED ANAS ALI</t>
  </si>
  <si>
    <t>SYED TARIQ ALI</t>
  </si>
  <si>
    <t>02-322221-027</t>
  </si>
  <si>
    <t>AHMED DAUD</t>
  </si>
  <si>
    <t>MUHAMMAD DAUD SHAH</t>
  </si>
  <si>
    <t>02-322221-028</t>
  </si>
  <si>
    <t>TALHA REHMAN</t>
  </si>
  <si>
    <t>MUHAMMAD RAQIF HUSSAIN</t>
  </si>
  <si>
    <t>02-322221-029</t>
  </si>
  <si>
    <t>SUMAMA ALI</t>
  </si>
  <si>
    <t>MBA (Pharmaceutics &amp; Health Mgt) 2 YEARS (Spring 2022 - Fall 2023)</t>
  </si>
  <si>
    <t>02-324221-001</t>
  </si>
  <si>
    <t>AQSA KHALID</t>
  </si>
  <si>
    <t>02-324221-002</t>
  </si>
  <si>
    <t>AIMAN SIDDIQUI</t>
  </si>
  <si>
    <t>MUHAMMAD ANIQUE SIDDIQUI</t>
  </si>
  <si>
    <t>02-324221-003</t>
  </si>
  <si>
    <t>FARYAL</t>
  </si>
  <si>
    <t>MAQSOOD UL HAQ</t>
  </si>
  <si>
    <t>02-324221-004</t>
  </si>
  <si>
    <t>HIRA KHATRI</t>
  </si>
  <si>
    <t>JAVED AKHTER KHATRI</t>
  </si>
  <si>
    <t>02-324221-005</t>
  </si>
  <si>
    <t>HUSSAIN ABBAS</t>
  </si>
  <si>
    <t>SYED ALI ABBAS</t>
  </si>
  <si>
    <t>02-324221-006</t>
  </si>
  <si>
    <t>MUHAMMAD MUNEEB UL HASSAN</t>
  </si>
  <si>
    <t>FAKHAR UL HASSAN</t>
  </si>
  <si>
    <t>02-324221-007</t>
  </si>
  <si>
    <t>SARAH TANWIR SHAIKH</t>
  </si>
  <si>
    <t>MUHAMMAD TANWIR</t>
  </si>
  <si>
    <t>02-324221-008</t>
  </si>
  <si>
    <t>SUHAIB AHMED</t>
  </si>
  <si>
    <t>02-324221-009</t>
  </si>
  <si>
    <t>SYEDA YASHFEEN ALI</t>
  </si>
  <si>
    <t>SYED RAFFAT ALI</t>
  </si>
  <si>
    <t>MBA(WEEKEND PROGRAM) - 1.5 Years  (Fall 2022 - Fall 2023)</t>
  </si>
  <si>
    <t>02-321222-002</t>
  </si>
  <si>
    <t>ZOYA TAHIR</t>
  </si>
  <si>
    <t>TALIB HUSSAIN TAHIR</t>
  </si>
  <si>
    <t>02-321222-004</t>
  </si>
  <si>
    <t>IQRA SAEED</t>
  </si>
  <si>
    <t>02-321222-005</t>
  </si>
  <si>
    <t>MOHSIN MEHMOOD</t>
  </si>
  <si>
    <t>TARIQ MEHMOOD GUJJAR</t>
  </si>
  <si>
    <t>02-321222-006</t>
  </si>
  <si>
    <t>SYEDA TOOBA MAJID</t>
  </si>
  <si>
    <t>SYED MAJID HUSSAIN</t>
  </si>
  <si>
    <t>02-321222-007</t>
  </si>
  <si>
    <t>AYESHA FAISAL</t>
  </si>
  <si>
    <t>SYED MUHAMMAD FAISAL</t>
  </si>
  <si>
    <t>02-321222-008</t>
  </si>
  <si>
    <t>RIZWAN RAFIQUE BHATTI</t>
  </si>
  <si>
    <t>02-321222-009</t>
  </si>
  <si>
    <t>SYED MUHAMMAD YOUSUF</t>
  </si>
  <si>
    <t>SYED RIFAQUAT HUSSAIN</t>
  </si>
  <si>
    <t>02-321222-010</t>
  </si>
  <si>
    <t>MUHAMMAD OSAMA ASIF</t>
  </si>
  <si>
    <t>02-321222-011</t>
  </si>
  <si>
    <t>FARAH SYED</t>
  </si>
  <si>
    <t>SYED QAMAR UL HASSAN</t>
  </si>
  <si>
    <t>02-321222-012</t>
  </si>
  <si>
    <t>MARIA SHAH</t>
  </si>
  <si>
    <t>AKSAR SHAH</t>
  </si>
  <si>
    <t>02-321222-013</t>
  </si>
  <si>
    <t>SHAYAN ELLAHI</t>
  </si>
  <si>
    <t>NOOR ELLAHI</t>
  </si>
  <si>
    <t>02-321222-014</t>
  </si>
  <si>
    <t>02-321222-015</t>
  </si>
  <si>
    <t>KHADIJA AMIN</t>
  </si>
  <si>
    <t>MUHAMMAD AMIN ABDUL GHANI</t>
  </si>
  <si>
    <t>02-321222-016</t>
  </si>
  <si>
    <t>MUHAMMAD HUZAIFA AAQIB</t>
  </si>
  <si>
    <t>MUNIR AHMED AAQIB</t>
  </si>
  <si>
    <t>02-321222-018</t>
  </si>
  <si>
    <t>SHAHROZ SHAIKH</t>
  </si>
  <si>
    <t>02-321222-019</t>
  </si>
  <si>
    <t>YASMEEN</t>
  </si>
  <si>
    <t>GULZAR AHMED</t>
  </si>
  <si>
    <t>02-321222-020</t>
  </si>
  <si>
    <t>ARZUM ZEHRA</t>
  </si>
  <si>
    <t>AHMED RAZA</t>
  </si>
  <si>
    <t>02-321222-021</t>
  </si>
  <si>
    <t>TOOBA RASHEED</t>
  </si>
  <si>
    <t>02-321222-022</t>
  </si>
  <si>
    <t>HADIQA WASEEM</t>
  </si>
  <si>
    <t>02-321222-023</t>
  </si>
  <si>
    <t>HAZIM AFRIDI</t>
  </si>
  <si>
    <t>02-321222-024</t>
  </si>
  <si>
    <t>AREEJ NAJAM</t>
  </si>
  <si>
    <t>NAJAM AYAZ</t>
  </si>
  <si>
    <t>02-321222-025</t>
  </si>
  <si>
    <t>SANIA TOUFIQUE</t>
  </si>
  <si>
    <t>TOUFIQUE AHMED KHAN QANDARI</t>
  </si>
  <si>
    <t>02-321222-026</t>
  </si>
  <si>
    <t>IQRA LIAQUAT</t>
  </si>
  <si>
    <t>02-321222-027</t>
  </si>
  <si>
    <t>NEHAL ASLAM TAAK</t>
  </si>
  <si>
    <t>MUHAMMAD ASLAM TAAK</t>
  </si>
  <si>
    <t>02-321222-028</t>
  </si>
  <si>
    <t>NABEEL AHMED</t>
  </si>
  <si>
    <t>MARGHOOB AHMAD</t>
  </si>
  <si>
    <t>02-321222-029</t>
  </si>
  <si>
    <t>SYEDA FARYAL ZEHRA</t>
  </si>
  <si>
    <t>SYED ARSHAD HUSSAIN ZAIDI</t>
  </si>
  <si>
    <t>02-321222-030</t>
  </si>
  <si>
    <t>AGHA ABDUL BASIT SOHAIL KHAN</t>
  </si>
  <si>
    <t>AGHA SOHAIL ASIF KHAN</t>
  </si>
  <si>
    <t>02-321222-031</t>
  </si>
  <si>
    <t>MARIA ASIF</t>
  </si>
  <si>
    <t>02-321222-032</t>
  </si>
  <si>
    <t>WARISHA ARSHAD</t>
  </si>
  <si>
    <t>MUHAMMAD ARSHAD ALI</t>
  </si>
  <si>
    <t>02-321222-033</t>
  </si>
  <si>
    <t>AYESHA JAVED</t>
  </si>
  <si>
    <t>JAVED</t>
  </si>
  <si>
    <t>02-321222-034</t>
  </si>
  <si>
    <t>MAHNOOR FAROOQ</t>
  </si>
  <si>
    <t>02-321222-035</t>
  </si>
  <si>
    <t>NAEEM UR REHMAN</t>
  </si>
  <si>
    <t>02-321222-036</t>
  </si>
  <si>
    <t>FAISAL SHAHZAD</t>
  </si>
  <si>
    <t>MUHAMMAD ALTAF KHAN</t>
  </si>
  <si>
    <t>02-321222-037</t>
  </si>
  <si>
    <t>MUHAMMAD AQIB</t>
  </si>
  <si>
    <t>MUHAMMAD TAQI</t>
  </si>
  <si>
    <t>02-321222-038</t>
  </si>
  <si>
    <t>MUHAMMAD BILAL IQBAL</t>
  </si>
  <si>
    <t>02-321222-039</t>
  </si>
  <si>
    <t>ZAINAB AHMAD</t>
  </si>
  <si>
    <t>MUNAWAR AHMAD</t>
  </si>
  <si>
    <t>02-321222-040</t>
  </si>
  <si>
    <t>02-321222-041</t>
  </si>
  <si>
    <t>RAFIA SHEIKH</t>
  </si>
  <si>
    <t>MUHAMMAD SHAREEF SHEIKH</t>
  </si>
  <si>
    <t>02-321222-042</t>
  </si>
  <si>
    <t>ADIL ASHFAQ</t>
  </si>
  <si>
    <t>02-321222-043</t>
  </si>
  <si>
    <t>AMMAR SATTAR KHAN</t>
  </si>
  <si>
    <t>02-321222-045</t>
  </si>
  <si>
    <t>SYEDA NAMRA ALI</t>
  </si>
  <si>
    <t>SYED MOHABBAT ALI</t>
  </si>
  <si>
    <t>02-321222-046</t>
  </si>
  <si>
    <t>ALI SHAN FAKHIR</t>
  </si>
  <si>
    <t>FAKHIR HUSSAIN</t>
  </si>
  <si>
    <t>02-321222-047</t>
  </si>
  <si>
    <t>MUHAMMAD USAMA JAMIL</t>
  </si>
  <si>
    <t>02-321222-048</t>
  </si>
  <si>
    <t>NEHA NASIR</t>
  </si>
  <si>
    <t>02-321222-049</t>
  </si>
  <si>
    <t>KHADIJA IMTISAL</t>
  </si>
  <si>
    <t>02-321222-050</t>
  </si>
  <si>
    <t>MEMOONA TAHIRA</t>
  </si>
  <si>
    <t>BAHADUR SHER</t>
  </si>
  <si>
    <t>02-321222-051</t>
  </si>
  <si>
    <t>02-321222-052</t>
  </si>
  <si>
    <t>SABAHAT NAZ</t>
  </si>
  <si>
    <t>02-321222-053</t>
  </si>
  <si>
    <t>MUHAMMAD MIRAJ UDDIN</t>
  </si>
  <si>
    <t>MUHAMMAD AMIN UDDIN</t>
  </si>
  <si>
    <t>02-321222-054</t>
  </si>
  <si>
    <t>MUHAMMAD MINHAL NAYANI</t>
  </si>
  <si>
    <t>MEHDI RAZA</t>
  </si>
  <si>
    <t>02-102212-001</t>
  </si>
  <si>
    <t>MUHAMMAD HAMZA SHEIKH</t>
  </si>
  <si>
    <t>SHEIKH MUHAMMAD ASLAM</t>
  </si>
  <si>
    <t>02-102212-002</t>
  </si>
  <si>
    <t>SYED SAAD UL HAQUE</t>
  </si>
  <si>
    <t>SYED SHAHZAD UL HAQUE</t>
  </si>
  <si>
    <t>02-167192-001</t>
  </si>
  <si>
    <t>MINHAL ARSHAD</t>
  </si>
  <si>
    <t>ARSHAD HUMAYUN</t>
  </si>
  <si>
    <t>0335-3019613</t>
  </si>
  <si>
    <t>0322-2409816</t>
  </si>
  <si>
    <t>02-167192-002</t>
  </si>
  <si>
    <t>HAFSA AZAM</t>
  </si>
  <si>
    <t>03135081714</t>
  </si>
  <si>
    <t>0343-8123713</t>
  </si>
  <si>
    <t>02-167192-004</t>
  </si>
  <si>
    <t>AMNA NAZ</t>
  </si>
  <si>
    <t>MUHAMMAD ABDUL SAMI</t>
  </si>
  <si>
    <t>03333636265</t>
  </si>
  <si>
    <t>0310-2323591</t>
  </si>
  <si>
    <t>02-167192-005</t>
  </si>
  <si>
    <t>MUNEEBA IMRAN</t>
  </si>
  <si>
    <t>IMRAN ALAM</t>
  </si>
  <si>
    <t>03343538863</t>
  </si>
  <si>
    <t>0307-2312130</t>
  </si>
  <si>
    <t>02-167192-006</t>
  </si>
  <si>
    <t>AASIYA SHOAIB</t>
  </si>
  <si>
    <t>SHOAIB KHAWAJA</t>
  </si>
  <si>
    <t>03412374772</t>
  </si>
  <si>
    <t>0336-3945169</t>
  </si>
  <si>
    <t>02-167192-008</t>
  </si>
  <si>
    <t>SAIF UDDIN</t>
  </si>
  <si>
    <t>ASHFAQ UDDIN</t>
  </si>
  <si>
    <t>03312798076</t>
  </si>
  <si>
    <t>0344-7908771</t>
  </si>
  <si>
    <t>02-167192-009</t>
  </si>
  <si>
    <t>WARISHA REHAN</t>
  </si>
  <si>
    <t>MUHAMMAD REHAN QURESHI</t>
  </si>
  <si>
    <t>03209462070</t>
  </si>
  <si>
    <t>0332-3011398</t>
  </si>
  <si>
    <t>02-167192-012</t>
  </si>
  <si>
    <t>MARIUM NAWAL ABBASI</t>
  </si>
  <si>
    <t>MUHAMMAD NAEEM ABBASI</t>
  </si>
  <si>
    <t>03209462071</t>
  </si>
  <si>
    <t>02-167192-010</t>
  </si>
  <si>
    <t>MUHAMMAD NAVEED</t>
  </si>
  <si>
    <t>0342-8079072</t>
  </si>
  <si>
    <t>0300-9275032</t>
  </si>
  <si>
    <t>02-167201-001</t>
  </si>
  <si>
    <t>ALIZA</t>
  </si>
  <si>
    <t>02-167201-002</t>
  </si>
  <si>
    <t>AYESHA RIZVI</t>
  </si>
  <si>
    <t>SYED FAWAD RIZVI</t>
  </si>
  <si>
    <t>02-167201-004</t>
  </si>
  <si>
    <t>KAINAT TANVEER</t>
  </si>
  <si>
    <t>TANVEER AHEMAD</t>
  </si>
  <si>
    <t>02-167201-005</t>
  </si>
  <si>
    <t>MUZAFFAR ALI</t>
  </si>
  <si>
    <t>02-167201-006</t>
  </si>
  <si>
    <t>ZAHRA ALI</t>
  </si>
  <si>
    <t>SYED RASHID ALI</t>
  </si>
  <si>
    <t>02-167201-007</t>
  </si>
  <si>
    <t>AYESHA IBAD</t>
  </si>
  <si>
    <t>MUHAMMAD IBAD ULLAH BAIG</t>
  </si>
  <si>
    <t>03343135077</t>
  </si>
  <si>
    <t>0332-3331501</t>
  </si>
  <si>
    <t>02-167201-008</t>
  </si>
  <si>
    <t>ABDUL MATEEN ASIF</t>
  </si>
  <si>
    <t>MUHAMMAD ASIF ABBASI</t>
  </si>
  <si>
    <t>02-167201-009</t>
  </si>
  <si>
    <t>RABIA ARIF</t>
  </si>
  <si>
    <t>MUHAMMAD ARIF USMAN</t>
  </si>
  <si>
    <t>02-398221-002</t>
  </si>
  <si>
    <t>SYED WAHAJ AHMED</t>
  </si>
  <si>
    <t>SYED NAZIR AHMED</t>
  </si>
  <si>
    <t>02-398221-003</t>
  </si>
  <si>
    <t>RAHEMA KHAN</t>
  </si>
  <si>
    <t>MAQSOOD KHAN</t>
  </si>
  <si>
    <t>02-398221-004</t>
  </si>
  <si>
    <t>SYED KHALID HUSSAINI</t>
  </si>
  <si>
    <t>SYED SARDAR HUSSAINI</t>
  </si>
  <si>
    <t>02-398221-005</t>
  </si>
  <si>
    <t>MOHAMMAD ASHER SIDDIQUI</t>
  </si>
  <si>
    <t>MOHAMMAD ARSHAD SIDDIQUI</t>
  </si>
  <si>
    <t>02-398221-007</t>
  </si>
  <si>
    <t>SYED USMAN ALI</t>
  </si>
  <si>
    <t>SYED ASHIQ ALI</t>
  </si>
  <si>
    <t>02-398221-008</t>
  </si>
  <si>
    <t>ZOHAIB JAMAL</t>
  </si>
  <si>
    <t>ABDUL GHAFOOR SHAIKH</t>
  </si>
  <si>
    <t>02-398221-009</t>
  </si>
  <si>
    <t>OMER NASIR</t>
  </si>
  <si>
    <t>NASIR IQBAL</t>
  </si>
  <si>
    <t>02-398221-010</t>
  </si>
  <si>
    <t>DUA FATIMA</t>
  </si>
  <si>
    <t>HUSSAIN ALI</t>
  </si>
  <si>
    <t>02-398221-011</t>
  </si>
  <si>
    <t>WISSAM AMIN</t>
  </si>
  <si>
    <t>02-398221-012</t>
  </si>
  <si>
    <t>MUHAMMAD FAISAL</t>
  </si>
  <si>
    <t>WASI AHMED</t>
  </si>
  <si>
    <t>02-398221-013</t>
  </si>
  <si>
    <t>MEHWISH DAUD</t>
  </si>
  <si>
    <t>FAZAL DAUD</t>
  </si>
  <si>
    <t>03472446918</t>
  </si>
  <si>
    <t>02-398221-014</t>
  </si>
  <si>
    <t>MUHAMMAD FAIZAN ZAFAR</t>
  </si>
  <si>
    <t>MUHAMMAD IMRAN ZUBERI</t>
  </si>
  <si>
    <t>03472446919</t>
  </si>
  <si>
    <t>0316-2277075</t>
  </si>
  <si>
    <t>02-398221-015</t>
  </si>
  <si>
    <t>SYED TAHA MUSARRAT</t>
  </si>
  <si>
    <t>SYED MUSARRAT</t>
  </si>
  <si>
    <t>03472446920</t>
  </si>
  <si>
    <t>0332-3405186</t>
  </si>
  <si>
    <t>02-398221-016</t>
  </si>
  <si>
    <t>03472446921</t>
  </si>
  <si>
    <t>0332-2134509</t>
  </si>
  <si>
    <t>02-398221-017</t>
  </si>
  <si>
    <t>MUHAMMAD WAQAR AFZAL</t>
  </si>
  <si>
    <t>03472446923</t>
  </si>
  <si>
    <t>0304-0212297</t>
  </si>
  <si>
    <t>02-398221-018</t>
  </si>
  <si>
    <t>ROMASA</t>
  </si>
  <si>
    <t>03472446924</t>
  </si>
  <si>
    <t>0334-3821189</t>
  </si>
  <si>
    <t>02-398221-019</t>
  </si>
  <si>
    <t>MUHAMMAD MUNEEB KHAN</t>
  </si>
  <si>
    <t>MOHAMMAD ASIF SHAKEEL</t>
  </si>
  <si>
    <t>03472446925</t>
  </si>
  <si>
    <t>0333-2354391</t>
  </si>
  <si>
    <t>02-398221-020</t>
  </si>
  <si>
    <t>SHRAFAT HUSSAIN</t>
  </si>
  <si>
    <t>SHAIR ALI</t>
  </si>
  <si>
    <t>03472446926</t>
  </si>
  <si>
    <t>02-398221-021</t>
  </si>
  <si>
    <t>MUHAMMAD HAROON MOHSIN</t>
  </si>
  <si>
    <t>SYED MOHSIN ALI</t>
  </si>
  <si>
    <t>03472446927</t>
  </si>
  <si>
    <t>02-398221-022</t>
  </si>
  <si>
    <t>USAMA BIN NAZIM</t>
  </si>
  <si>
    <t>NAZIM ALI SHAH</t>
  </si>
  <si>
    <t>03472446928</t>
  </si>
  <si>
    <t>02-398221-023</t>
  </si>
  <si>
    <t>RAMISA</t>
  </si>
  <si>
    <t>03472446929</t>
  </si>
  <si>
    <t>02-398221-024</t>
  </si>
  <si>
    <t>YASIR ABBAS</t>
  </si>
  <si>
    <t>GHULAM ABBAS</t>
  </si>
  <si>
    <t>03472446930</t>
  </si>
  <si>
    <t>02-398221-025</t>
  </si>
  <si>
    <t>SYED M IRTIZA</t>
  </si>
  <si>
    <t>S M FAKHRUL ABEDIN</t>
  </si>
  <si>
    <t>03472446931</t>
  </si>
  <si>
    <t>02-398221-026</t>
  </si>
  <si>
    <t>ABDUL RAUF FARIDI</t>
  </si>
  <si>
    <t>03472446932</t>
  </si>
  <si>
    <t>02-398221-027</t>
  </si>
  <si>
    <t>MUHAMMAD SULAMAN</t>
  </si>
  <si>
    <t>03472446933</t>
  </si>
  <si>
    <t>02-398221-028</t>
  </si>
  <si>
    <t>MUHAMMAD HAMMAD RAFAIY SAGAR</t>
  </si>
  <si>
    <t>MOOSA SAGAR</t>
  </si>
  <si>
    <t>03472446934</t>
  </si>
  <si>
    <t>02-398221-029</t>
  </si>
  <si>
    <t>ADEEL KHAN</t>
  </si>
  <si>
    <t>MUHAMMAD ARSHAD KHAN</t>
  </si>
  <si>
    <t>03472446935</t>
  </si>
  <si>
    <t>02-398221-030</t>
  </si>
  <si>
    <t>AMJAD RAIS</t>
  </si>
  <si>
    <t>FAAZAL HAQ</t>
  </si>
  <si>
    <t>03472446936</t>
  </si>
  <si>
    <t>02-398221-031</t>
  </si>
  <si>
    <t>SYED TAHIR AHMED</t>
  </si>
  <si>
    <t>SYED MUJAHID NABI</t>
  </si>
  <si>
    <t>03472446937</t>
  </si>
  <si>
    <t>02-398221-033</t>
  </si>
  <si>
    <t>YAHYA MASHOOD</t>
  </si>
  <si>
    <t>AHMED MASHOOD AHSAN</t>
  </si>
  <si>
    <t>03472446939</t>
  </si>
  <si>
    <t>02-398221-034</t>
  </si>
  <si>
    <t>FARAS DOSSANI</t>
  </si>
  <si>
    <t>03472446940</t>
  </si>
  <si>
    <t>02-398221-035</t>
  </si>
  <si>
    <t>ZAID AHMED KHAN</t>
  </si>
  <si>
    <t>IMRAN MUKHTAR</t>
  </si>
  <si>
    <t>03472446941</t>
  </si>
  <si>
    <t>02-398221-036</t>
  </si>
  <si>
    <t>MOAZ QAMAR</t>
  </si>
  <si>
    <t>QAMAR UZ ZAMAN TABASSUM</t>
  </si>
  <si>
    <t>03472446942</t>
  </si>
  <si>
    <t>02-398221-039</t>
  </si>
  <si>
    <t>GHAZAL JAVED</t>
  </si>
  <si>
    <t>03472446945</t>
  </si>
  <si>
    <t>02-398221-040</t>
  </si>
  <si>
    <t>RABIYA AMIN</t>
  </si>
  <si>
    <t>03472446946</t>
  </si>
  <si>
    <t>02-398221-041</t>
  </si>
  <si>
    <t>QAMAR ALAM</t>
  </si>
  <si>
    <t>03472446947</t>
  </si>
  <si>
    <t>02-398221-042</t>
  </si>
  <si>
    <t>MUHAMMAD AHMER ZAHID</t>
  </si>
  <si>
    <t>MUHAMMAZ ZAHID</t>
  </si>
  <si>
    <t>03472446948</t>
  </si>
  <si>
    <t>02-398221-043</t>
  </si>
  <si>
    <t>03472446949</t>
  </si>
  <si>
    <t>02-398221-044</t>
  </si>
  <si>
    <t>WARDAH IRSHAD</t>
  </si>
  <si>
    <t>IRSHAD AHMED KHAN</t>
  </si>
  <si>
    <t>03472446950</t>
  </si>
  <si>
    <t>02-398221-045</t>
  </si>
  <si>
    <t>MUHAMMAD YOUNAS</t>
  </si>
  <si>
    <t>03472446951</t>
  </si>
  <si>
    <t>02-398221-046</t>
  </si>
  <si>
    <t>FARHAT SALAM</t>
  </si>
  <si>
    <t>03472446952</t>
  </si>
  <si>
    <t>02-398221-047</t>
  </si>
  <si>
    <t>NEHA RAJA</t>
  </si>
  <si>
    <t>RAJ KUMAR</t>
  </si>
  <si>
    <t>03472446953</t>
  </si>
  <si>
    <t>02-398221-048</t>
  </si>
  <si>
    <t>MANSOOR ALI</t>
  </si>
  <si>
    <t>03472446954</t>
  </si>
  <si>
    <t>02-398221-049</t>
  </si>
  <si>
    <t>RUMAISA NOOR AFZAL</t>
  </si>
  <si>
    <t>03472446955</t>
  </si>
  <si>
    <t>02-398221-050</t>
  </si>
  <si>
    <t>FAHAD HAFEEZ</t>
  </si>
  <si>
    <t>03472446956</t>
  </si>
  <si>
    <t>02-398221-051</t>
  </si>
  <si>
    <t>EBAD IQBAL</t>
  </si>
  <si>
    <t>MOHAMMAD IQBAL</t>
  </si>
  <si>
    <t>03472446957</t>
  </si>
  <si>
    <t>02-398221-052</t>
  </si>
  <si>
    <t>SHAIKH MUHAMMAD JAWAD</t>
  </si>
  <si>
    <t>03472446958</t>
  </si>
  <si>
    <t>02-398221-053</t>
  </si>
  <si>
    <t>03472446959</t>
  </si>
  <si>
    <t>02-398221-054</t>
  </si>
  <si>
    <t>AKIFA RAZA</t>
  </si>
  <si>
    <t>AMIR RAZA</t>
  </si>
  <si>
    <t>03472446960</t>
  </si>
  <si>
    <t>02-398221-055</t>
  </si>
  <si>
    <t>FARNAZ KANWAL</t>
  </si>
  <si>
    <t>03472446961</t>
  </si>
  <si>
    <t>02-398221-056</t>
  </si>
  <si>
    <t>MUHAMMAD USAMA IFTIKHAR</t>
  </si>
  <si>
    <t>03472446962</t>
  </si>
  <si>
    <t>02-398221-057</t>
  </si>
  <si>
    <t>FABEEHA ZEHRA</t>
  </si>
  <si>
    <t>FAHEEM HUSSAIN</t>
  </si>
  <si>
    <t>03472446963</t>
  </si>
  <si>
    <t>02-398222-002</t>
  </si>
  <si>
    <t>RAJA SHAHRUKH ZAMAN</t>
  </si>
  <si>
    <t>QAISER ZAMAN KHAN</t>
  </si>
  <si>
    <t>02-398222-003</t>
  </si>
  <si>
    <t>JAWAD MAQSOOD BUTT</t>
  </si>
  <si>
    <t>MAQSOOD AHMAD BUTT</t>
  </si>
  <si>
    <t>02-398222-004</t>
  </si>
  <si>
    <t>MANJHI KHAN JAMALI</t>
  </si>
  <si>
    <t>02-398222-005</t>
  </si>
  <si>
    <t>MUHAMMAD FAISAL REHMAN</t>
  </si>
  <si>
    <t>GULSHAN ALI</t>
  </si>
  <si>
    <t>02-398222-006</t>
  </si>
  <si>
    <t>SAMAN GUL</t>
  </si>
  <si>
    <t>02-398222-007</t>
  </si>
  <si>
    <t>MUSADIQ SHAFIQUE</t>
  </si>
  <si>
    <t>02-398222-008</t>
  </si>
  <si>
    <t>REHAN SALEEM</t>
  </si>
  <si>
    <t>02-398222-009</t>
  </si>
  <si>
    <t>MIRZA HASAN BAIG</t>
  </si>
  <si>
    <t>MIRZA MEHFOOZ BAIG</t>
  </si>
  <si>
    <t>02-398222-010</t>
  </si>
  <si>
    <t>ASAD IFTIKHAR</t>
  </si>
  <si>
    <t>02-398222-011</t>
  </si>
  <si>
    <t>HASEEB NIAZ</t>
  </si>
  <si>
    <t>02-398222-012</t>
  </si>
  <si>
    <t>ABDUL SUBHAN SIDDIQUI</t>
  </si>
  <si>
    <t>MUHAMMAD ABDUL QUDDOOS</t>
  </si>
  <si>
    <t>02-398222-013</t>
  </si>
  <si>
    <t>HARIS HAIDER</t>
  </si>
  <si>
    <t>SIDDIQ HAIDER</t>
  </si>
  <si>
    <t>02-398222-014</t>
  </si>
  <si>
    <t>MUHAMMAD SALMAN ALI</t>
  </si>
  <si>
    <t>JAMSHED MALIK</t>
  </si>
  <si>
    <t>02-398222-015</t>
  </si>
  <si>
    <t>MUHAMMAD TAYYAB UR REHMAN</t>
  </si>
  <si>
    <t>02-398222-016</t>
  </si>
  <si>
    <t>WAJID ALI</t>
  </si>
  <si>
    <t>MUMTAZ ALI SHAIKH</t>
  </si>
  <si>
    <t>03472446922</t>
  </si>
  <si>
    <t>02-398222-017</t>
  </si>
  <si>
    <t>RAJA HARIS ALI</t>
  </si>
  <si>
    <t>02-398222-018</t>
  </si>
  <si>
    <t>MUHAMMAD AWAIS</t>
  </si>
  <si>
    <t>RIAZ</t>
  </si>
  <si>
    <t>02-398222-019</t>
  </si>
  <si>
    <t>TAHA NAJEEB KHAN</t>
  </si>
  <si>
    <t>NAJEEB MOHIUDDIN KHAN</t>
  </si>
  <si>
    <t>02-398222-020</t>
  </si>
  <si>
    <t>MIRZA SAAD AHSAN BAIG</t>
  </si>
  <si>
    <t>MIRZA AHSAN BAIG</t>
  </si>
  <si>
    <t>02-398222-021</t>
  </si>
  <si>
    <t>SOHAIL ALI FAROOQI</t>
  </si>
  <si>
    <t>ALI BIN TAQI FARUQI</t>
  </si>
  <si>
    <t>02-398222-022</t>
  </si>
  <si>
    <t>AYESHA NAZ</t>
  </si>
  <si>
    <t>IKRAM UL HAQUE</t>
  </si>
  <si>
    <t>02-398222-023</t>
  </si>
  <si>
    <t>SAJID</t>
  </si>
  <si>
    <t>HAZRAT KHAN</t>
  </si>
  <si>
    <t>02-398222-024</t>
  </si>
  <si>
    <t>HADIA ANWAR</t>
  </si>
  <si>
    <t>ANWAR ABDUL KARIM</t>
  </si>
  <si>
    <t>02-398222-026</t>
  </si>
  <si>
    <t>AQSA IZHAR</t>
  </si>
  <si>
    <t>IZHAR AHMED</t>
  </si>
  <si>
    <t>02-398222-027</t>
  </si>
  <si>
    <t>SHAF ALI</t>
  </si>
  <si>
    <t>AHMED ALI MEMON</t>
  </si>
  <si>
    <t>02-398222-028</t>
  </si>
  <si>
    <t>IQRA JAWAID</t>
  </si>
  <si>
    <t>JAWAID HASSAN</t>
  </si>
  <si>
    <t>02-398222-029</t>
  </si>
  <si>
    <t>MUHAMMAD OSMAN YOUSUF</t>
  </si>
  <si>
    <t>MUHAMMAD YOUSUF ALVI</t>
  </si>
  <si>
    <t>02-398222-030</t>
  </si>
  <si>
    <t>AHSAN AHMED KHAN</t>
  </si>
  <si>
    <t>FAIZ MOHAMMAD KHAN</t>
  </si>
  <si>
    <t>02-398222-032</t>
  </si>
  <si>
    <t>MARRIUM FATIMA</t>
  </si>
  <si>
    <t>SHAMSHER ALI KHAN</t>
  </si>
  <si>
    <t>03472446938</t>
  </si>
  <si>
    <t>02-398222-033</t>
  </si>
  <si>
    <t>RASHID HUSSAIN</t>
  </si>
  <si>
    <t>02-398222-034</t>
  </si>
  <si>
    <t>AREEBA ASIF</t>
  </si>
  <si>
    <t>MUHAMMAD ASIF BAIG</t>
  </si>
  <si>
    <t>02-398222-035</t>
  </si>
  <si>
    <t>JAWAID HUSSAIN</t>
  </si>
  <si>
    <t>02-398222-036</t>
  </si>
  <si>
    <t>SHAIKH MUSTAFA SHAIKH</t>
  </si>
  <si>
    <t>SHAIKH MUHAMMAD QAYYUM</t>
  </si>
  <si>
    <t>02-398222-037</t>
  </si>
  <si>
    <t>03472446943</t>
  </si>
  <si>
    <t>02-398222-038</t>
  </si>
  <si>
    <t>SAJID HUSSAIN</t>
  </si>
  <si>
    <t>03472446944</t>
  </si>
  <si>
    <t>02-398222-039</t>
  </si>
  <si>
    <t>MUHAMMAD KASHIF</t>
  </si>
  <si>
    <t>MULAZIM HUSSAIN</t>
  </si>
  <si>
    <t>02-398222-040</t>
  </si>
  <si>
    <t>ZEESHAN AFSAR</t>
  </si>
  <si>
    <r>
      <t>Bahria University</t>
    </r>
    <r>
      <rPr>
        <b/>
        <u/>
        <sz val="20"/>
        <color indexed="8"/>
        <rFont val="Arial"/>
        <family val="2"/>
      </rPr>
      <t xml:space="preserve"> - Karachi Campus</t>
    </r>
  </si>
  <si>
    <t>02-262212-002</t>
  </si>
  <si>
    <t>MOATTER AQEEL</t>
  </si>
  <si>
    <t>AQIL UR REHMAN</t>
  </si>
  <si>
    <t>0335-2406091</t>
  </si>
  <si>
    <t>02-262212-003</t>
  </si>
  <si>
    <t>MUHAMMAD HASEEB</t>
  </si>
  <si>
    <t>0300-8953028</t>
  </si>
  <si>
    <t>02-262212-004</t>
  </si>
  <si>
    <t>SHAHZAIB FARRUKH</t>
  </si>
  <si>
    <t>AHMAD FARRUKH</t>
  </si>
  <si>
    <t>0322-8219034</t>
  </si>
  <si>
    <t>02-262212-005</t>
  </si>
  <si>
    <t>SHARJEEL IQBAL</t>
  </si>
  <si>
    <t>02-262212-006</t>
  </si>
  <si>
    <t>HAFIZ SYED REHAN AJAZ</t>
  </si>
  <si>
    <t>SYED AJAZ AKHTAR</t>
  </si>
  <si>
    <t>02-262212-007</t>
  </si>
  <si>
    <t>SYEDA  AILYA HASAN</t>
  </si>
  <si>
    <t>SYED HASAN AAFI</t>
  </si>
  <si>
    <t>02-262212-008</t>
  </si>
  <si>
    <t>ZUNAIRA MURSALEEN</t>
  </si>
  <si>
    <t>MUHAMMAD MURSALEEN</t>
  </si>
  <si>
    <t>TOTAL OF BUKC DAY l SESSION ll</t>
  </si>
  <si>
    <t xml:space="preserve">DAY l SESSION ll </t>
  </si>
  <si>
    <t>TOTAL OF BUKC DAY l SESSION l</t>
  </si>
  <si>
    <t>DAY l SESSION l</t>
  </si>
  <si>
    <t>BS (Psychology) Fall 2019 - Spring 2023</t>
  </si>
  <si>
    <t>S#</t>
  </si>
  <si>
    <t>REGISTRATION</t>
  </si>
  <si>
    <t>ENROLLMENT</t>
  </si>
  <si>
    <t>NAME</t>
  </si>
  <si>
    <t>05-171192-043</t>
  </si>
  <si>
    <t>SAHAR A GHAFOOR</t>
  </si>
  <si>
    <t>05-171192-098</t>
  </si>
  <si>
    <t>KISSA BATOOL</t>
  </si>
  <si>
    <t>05-171192-010</t>
  </si>
  <si>
    <t>JAVERIA SHOAIB</t>
  </si>
  <si>
    <t>05-171192-062</t>
  </si>
  <si>
    <t>ALIZA IQBAL</t>
  </si>
  <si>
    <t>05-171192-114</t>
  </si>
  <si>
    <t>NOOR ULHUDA MUHAMMAD BHAILA</t>
  </si>
  <si>
    <t>05-171192-061</t>
  </si>
  <si>
    <t>MALAIKA NADEEM</t>
  </si>
  <si>
    <t>05-171192-155</t>
  </si>
  <si>
    <t>FARIYA HIJAB LODHI</t>
  </si>
  <si>
    <t>05-171192-087</t>
  </si>
  <si>
    <t>ABEERA WAHEED</t>
  </si>
  <si>
    <t>05-171192-023</t>
  </si>
  <si>
    <t>NAWAL AAMIR</t>
  </si>
  <si>
    <t>05-171192-145</t>
  </si>
  <si>
    <t>DUA BALOCH</t>
  </si>
  <si>
    <t>05-171192-020</t>
  </si>
  <si>
    <t>NEHA FATIMA</t>
  </si>
  <si>
    <t>05-171192-163</t>
  </si>
  <si>
    <t>MAHNOOR HASSAN</t>
  </si>
  <si>
    <t>05-171192-070</t>
  </si>
  <si>
    <t>SYEDA ZAHRA HAIDER JAFRI</t>
  </si>
  <si>
    <t>05-171192-110</t>
  </si>
  <si>
    <t>ANOOSHA KHALID</t>
  </si>
  <si>
    <t>05-171192-016</t>
  </si>
  <si>
    <t>ALISHBA ATIF</t>
  </si>
  <si>
    <t>05-171192-095</t>
  </si>
  <si>
    <t>SYED ZAEEM UL HODA</t>
  </si>
  <si>
    <t>05-171192-005</t>
  </si>
  <si>
    <t>MALEEHA MAHMOOD</t>
  </si>
  <si>
    <t>05-171192-126</t>
  </si>
  <si>
    <t>MAHA FAHIM RAHMANI</t>
  </si>
  <si>
    <t>05-171192-069</t>
  </si>
  <si>
    <t>05-171192-017</t>
  </si>
  <si>
    <t>AMNA KHURRAM</t>
  </si>
  <si>
    <t>05-171192-143</t>
  </si>
  <si>
    <t>MARYAM KUBRA</t>
  </si>
  <si>
    <t>05-171192-058</t>
  </si>
  <si>
    <t>05-171192-147</t>
  </si>
  <si>
    <t>LAIBAH ALI</t>
  </si>
  <si>
    <t>05-171192-025</t>
  </si>
  <si>
    <t>ANOSHA ASIF</t>
  </si>
  <si>
    <t>05-171192-150</t>
  </si>
  <si>
    <t>IRMA MEHROSH</t>
  </si>
  <si>
    <t>05-171192-051</t>
  </si>
  <si>
    <t>SUBH-E-DIL SHAHID AHMED</t>
  </si>
  <si>
    <t>05-171192-101</t>
  </si>
  <si>
    <t>ALIZA IMRAN</t>
  </si>
  <si>
    <t>05-171192-099</t>
  </si>
  <si>
    <t>05-171192-131</t>
  </si>
  <si>
    <t>AREESHA KHAN</t>
  </si>
  <si>
    <t>05-171192-038</t>
  </si>
  <si>
    <t>KANZA FAROOQUI</t>
  </si>
  <si>
    <t>05-171192-053</t>
  </si>
  <si>
    <t>FALEEHA FAHEEM</t>
  </si>
  <si>
    <t>05-171192-120</t>
  </si>
  <si>
    <t>JAVERIA MUJTABA</t>
  </si>
  <si>
    <t>05-171192-022</t>
  </si>
  <si>
    <t>SABRINA PATEL</t>
  </si>
  <si>
    <t>05-171192-002</t>
  </si>
  <si>
    <t>ANFAL ZEHRA</t>
  </si>
  <si>
    <t>05-171192-007</t>
  </si>
  <si>
    <t>WAFA KAMDAR</t>
  </si>
  <si>
    <t>05-171192-037</t>
  </si>
  <si>
    <t>HAFSA JAWED NOOR</t>
  </si>
  <si>
    <t>05-171192-071</t>
  </si>
  <si>
    <t>MOMINA BABAR HAIDER</t>
  </si>
  <si>
    <t>05-171192-119</t>
  </si>
  <si>
    <t>AREEBA SAJJAD</t>
  </si>
  <si>
    <t>05-171192-032</t>
  </si>
  <si>
    <t>AAMNA TAHIR</t>
  </si>
  <si>
    <t>05-171192-064</t>
  </si>
  <si>
    <t>AHMED ALI KHAN</t>
  </si>
  <si>
    <t>05-171192-067</t>
  </si>
  <si>
    <t>RIMSHA NAZ</t>
  </si>
  <si>
    <t>05-171192-116</t>
  </si>
  <si>
    <t>AQSA MURTAZA</t>
  </si>
  <si>
    <t>05-171192-156</t>
  </si>
  <si>
    <t>FATIMA AYESHA AHMED</t>
  </si>
  <si>
    <t>05-171192-080</t>
  </si>
  <si>
    <t>MAHWISH KAZMI</t>
  </si>
  <si>
    <t>05-171192-121</t>
  </si>
  <si>
    <t>ZUJAJAH NOOR</t>
  </si>
  <si>
    <t>05-171192-148</t>
  </si>
  <si>
    <t>ADEENA NAJEEB</t>
  </si>
  <si>
    <t>05-171192-152</t>
  </si>
  <si>
    <t>NIMRA AZHAR</t>
  </si>
  <si>
    <t>05-171192-019</t>
  </si>
  <si>
    <t>SOHEMA USMANI</t>
  </si>
  <si>
    <t>05-171192-014</t>
  </si>
  <si>
    <t>LABEBA SAYA</t>
  </si>
  <si>
    <t>05-171192-011</t>
  </si>
  <si>
    <t>ZEENIA RAHIM ISMAIL</t>
  </si>
  <si>
    <t>05-171192-046</t>
  </si>
  <si>
    <t>AREEBA HAYAT</t>
  </si>
  <si>
    <t>05-171192-135</t>
  </si>
  <si>
    <t>HALEEMA</t>
  </si>
  <si>
    <t>05-171192-118</t>
  </si>
  <si>
    <t>ZARMEENA SALEEM</t>
  </si>
  <si>
    <t>05-171192-094</t>
  </si>
  <si>
    <t>05-171192-102</t>
  </si>
  <si>
    <t>KALSOOM MANZOOR</t>
  </si>
  <si>
    <t>05-171192-039</t>
  </si>
  <si>
    <t>AMIMA KHAN</t>
  </si>
  <si>
    <t>05-171192-006</t>
  </si>
  <si>
    <t>ANJIYA KARIM LADAK</t>
  </si>
  <si>
    <t>05-171192-013</t>
  </si>
  <si>
    <t>MAHAM HYDER CHOHAN</t>
  </si>
  <si>
    <t>05-171192-057</t>
  </si>
  <si>
    <t>EESHAW SOHAIL</t>
  </si>
  <si>
    <t>05-171192-078</t>
  </si>
  <si>
    <t>AYESHA ABDUL QAYUM</t>
  </si>
  <si>
    <t>05-171192-047</t>
  </si>
  <si>
    <t>MARIUM HUSSAIN</t>
  </si>
  <si>
    <t>05-171192-059</t>
  </si>
  <si>
    <t>MISHAL FATIMA</t>
  </si>
  <si>
    <t>05-171192-141</t>
  </si>
  <si>
    <t>ARMEEN ANWAR</t>
  </si>
  <si>
    <t>05-171192-003</t>
  </si>
  <si>
    <t>SALIHA IQBAL</t>
  </si>
  <si>
    <t>05-171192-122</t>
  </si>
  <si>
    <t>ZAINAB SALMAN GAGAI</t>
  </si>
  <si>
    <t>05-171192-074</t>
  </si>
  <si>
    <t>ESHA MUGHAL</t>
  </si>
  <si>
    <t>05-171192-008</t>
  </si>
  <si>
    <t>05-171192-154</t>
  </si>
  <si>
    <t>ANUHSHAY AHMEDANI</t>
  </si>
  <si>
    <t>05-171192-054</t>
  </si>
  <si>
    <t>AMMAD UD DIN MUHAMMAD</t>
  </si>
  <si>
    <t>05-171192-075</t>
  </si>
  <si>
    <t>05-171192-034</t>
  </si>
  <si>
    <t>KHADIJA HASSAN</t>
  </si>
  <si>
    <t>05-171192-009</t>
  </si>
  <si>
    <t>FARIHA UMAR KHAN</t>
  </si>
  <si>
    <t>05-171192-133</t>
  </si>
  <si>
    <t>SAKINA MUNIR</t>
  </si>
  <si>
    <t>05-171192-085</t>
  </si>
  <si>
    <t>ANUM FATIMA RAJWANI</t>
  </si>
  <si>
    <t>05-171192-162</t>
  </si>
  <si>
    <t>FATIMA AHMED</t>
  </si>
  <si>
    <t>05-171192-104</t>
  </si>
  <si>
    <t>MUHAMMAD FAIZAN KASHIF</t>
  </si>
  <si>
    <t>05-171192-105</t>
  </si>
  <si>
    <t>SYEDA NIDA ZAHID</t>
  </si>
  <si>
    <t>05-171192-036</t>
  </si>
  <si>
    <t>AMBER RASHID</t>
  </si>
  <si>
    <t>05-171192-083</t>
  </si>
  <si>
    <t>AISHA AKHTAR</t>
  </si>
  <si>
    <t>05-171192-027</t>
  </si>
  <si>
    <t>TEHREEMA KAMAL</t>
  </si>
  <si>
    <t>05-171192-068</t>
  </si>
  <si>
    <t>BILAL SAEED</t>
  </si>
  <si>
    <t>05-171192-117</t>
  </si>
  <si>
    <t>MIFRAH NADEEM KHAN</t>
  </si>
  <si>
    <t>05-171192-030</t>
  </si>
  <si>
    <t>HAMNA AHMED</t>
  </si>
  <si>
    <t>05-171192-142</t>
  </si>
  <si>
    <t>ASRA SYED</t>
  </si>
  <si>
    <t>05-171192-024</t>
  </si>
  <si>
    <t>MAHRUKH FATIMA</t>
  </si>
  <si>
    <t>05-171192-012</t>
  </si>
  <si>
    <t>MARIA AHSAN</t>
  </si>
  <si>
    <t>05-171192-050</t>
  </si>
  <si>
    <t>SYEDA BATOOL ALEY ZAIDI</t>
  </si>
  <si>
    <t>05-171192-031</t>
  </si>
  <si>
    <t>05-171192-015</t>
  </si>
  <si>
    <t>HANIYA CHANNAH</t>
  </si>
  <si>
    <t>05-171192-153</t>
  </si>
  <si>
    <t>SAMIA MUNNAWAR SAEED</t>
  </si>
  <si>
    <t>05-171192-123</t>
  </si>
  <si>
    <t>EISHA SIDDIQUI</t>
  </si>
  <si>
    <t>05-171192-127</t>
  </si>
  <si>
    <t>NIDA NAZ</t>
  </si>
  <si>
    <t>05-171192-065</t>
  </si>
  <si>
    <t>05-171192-146</t>
  </si>
  <si>
    <t>MUHAMMAD QANIT</t>
  </si>
  <si>
    <t>05-171192-001</t>
  </si>
  <si>
    <t>SALAR FAZLE RABBI</t>
  </si>
  <si>
    <t>05-171192-028</t>
  </si>
  <si>
    <t>ANSA JAMIL</t>
  </si>
  <si>
    <t>05-171192-029</t>
  </si>
  <si>
    <t>MARYUM TABBASUM</t>
  </si>
  <si>
    <t>05-171192-124</t>
  </si>
  <si>
    <t>MAHEEN FARHAN</t>
  </si>
  <si>
    <t>05-171192-082</t>
  </si>
  <si>
    <t>AFREEN FATIMA</t>
  </si>
  <si>
    <t>05-171192-103</t>
  </si>
  <si>
    <t>HIRA AHMED</t>
  </si>
  <si>
    <t>05-171192-055</t>
  </si>
  <si>
    <t>HAIQA BANO</t>
  </si>
  <si>
    <t>05-171192-044</t>
  </si>
  <si>
    <t>AYESHA ASHRAF</t>
  </si>
  <si>
    <t>05-171192-021</t>
  </si>
  <si>
    <t>AZWA AZIZ</t>
  </si>
  <si>
    <t>05-171192-128</t>
  </si>
  <si>
    <t>SUHANA MUNIR</t>
  </si>
  <si>
    <t>05-171192-072</t>
  </si>
  <si>
    <t>SANIA FATIMA</t>
  </si>
  <si>
    <t>05-171192-042</t>
  </si>
  <si>
    <t>ESHA IRFAN</t>
  </si>
  <si>
    <t>05-171192-159</t>
  </si>
  <si>
    <t>MANAL QASMANI</t>
  </si>
  <si>
    <t>05-171192-066</t>
  </si>
  <si>
    <t>KHIZRA ABBAS</t>
  </si>
  <si>
    <t>05-171192-161</t>
  </si>
  <si>
    <t>HAMNAH AZHAR</t>
  </si>
  <si>
    <t>05-171192-063</t>
  </si>
  <si>
    <t>HUMNA KHALID</t>
  </si>
  <si>
    <t>05-171192-164</t>
  </si>
  <si>
    <t>AQSA AKRAM</t>
  </si>
  <si>
    <t>05-171192-088</t>
  </si>
  <si>
    <t>05-171192-096</t>
  </si>
  <si>
    <t>MAIRA PARVEEN</t>
  </si>
  <si>
    <t>05-171192-086</t>
  </si>
  <si>
    <t>MAHA MAQBOOL</t>
  </si>
  <si>
    <t>05-171192-056</t>
  </si>
  <si>
    <t>MEHWISH ALTAF</t>
  </si>
  <si>
    <t>05-171192-092</t>
  </si>
  <si>
    <t>SYEDA ZAHRA BATOOL</t>
  </si>
  <si>
    <t>05-171192-151</t>
  </si>
  <si>
    <t>HIBA MAIRAJ CHAWLA</t>
  </si>
  <si>
    <t>05-171192-144</t>
  </si>
  <si>
    <t>MUHAMMAD SAFWAN HABIB</t>
  </si>
  <si>
    <t>05-171192-035</t>
  </si>
  <si>
    <t>ANFAL ASHRAF</t>
  </si>
  <si>
    <t>05-171192-136</t>
  </si>
  <si>
    <t>SURAKSHA PIRWANI</t>
  </si>
  <si>
    <t>05-171192-130</t>
  </si>
  <si>
    <t>IQRA HASAN</t>
  </si>
  <si>
    <t>05-171192-112</t>
  </si>
  <si>
    <t>FIZA FAROOQ</t>
  </si>
  <si>
    <t>05-171192-073</t>
  </si>
  <si>
    <t>SYEDA ADEENA ZEHRA</t>
  </si>
  <si>
    <t>05-171192-049</t>
  </si>
  <si>
    <t>ALMAS MAQBOOL</t>
  </si>
  <si>
    <t>05-171192-048</t>
  </si>
  <si>
    <t>QURATULAIN</t>
  </si>
  <si>
    <t>05-171192-077</t>
  </si>
  <si>
    <t>FATIMA NOSHEEN</t>
  </si>
  <si>
    <t>05-171192-108</t>
  </si>
  <si>
    <t>FIZZA ZEHRA</t>
  </si>
  <si>
    <t>05-171192-138</t>
  </si>
  <si>
    <t>05-171192-076</t>
  </si>
  <si>
    <t>MARYAM ABID</t>
  </si>
  <si>
    <t>05-171192-149</t>
  </si>
  <si>
    <t>UROOBA AAMIR</t>
  </si>
  <si>
    <t>05-171192-081</t>
  </si>
  <si>
    <t>NIDA IMRAN</t>
  </si>
  <si>
    <t>05-171192-040</t>
  </si>
  <si>
    <t>RUMAISA BINTE MOAZZAM</t>
  </si>
  <si>
    <t>05-171192-026</t>
  </si>
  <si>
    <t>AREEJ YAWAR</t>
  </si>
  <si>
    <t>BS (Psychology) Spring 2020 - Fall 2023</t>
  </si>
  <si>
    <t>05-171201-021</t>
  </si>
  <si>
    <t>AYESHA RAZA KHAN</t>
  </si>
  <si>
    <t>05-171201-142</t>
  </si>
  <si>
    <t>ANEESHA</t>
  </si>
  <si>
    <t>05-171201-106</t>
  </si>
  <si>
    <t>TAHREEM FATIMA</t>
  </si>
  <si>
    <t>05-171201-076</t>
  </si>
  <si>
    <t>KHADIJA</t>
  </si>
  <si>
    <t>05-171201-129</t>
  </si>
  <si>
    <t>NIMRA DHANANI</t>
  </si>
  <si>
    <t>05-171201-131</t>
  </si>
  <si>
    <t>SANI-E-ZEHRA</t>
  </si>
  <si>
    <t>05-171201-087</t>
  </si>
  <si>
    <t>WARDA RIAZ</t>
  </si>
  <si>
    <t>05-171201-037</t>
  </si>
  <si>
    <t>KAENAAT-E-HASHMAT</t>
  </si>
  <si>
    <t>05-171201-018</t>
  </si>
  <si>
    <t>JUWARIAH HANIF</t>
  </si>
  <si>
    <t>05-171201-056</t>
  </si>
  <si>
    <t>NOOR-UL-AIN MAJEED</t>
  </si>
  <si>
    <t>05-171201-048</t>
  </si>
  <si>
    <t>RIDA RAHEEL</t>
  </si>
  <si>
    <t>05-171201-193</t>
  </si>
  <si>
    <t>ISHA KOMAL</t>
  </si>
  <si>
    <t>05-171201-028</t>
  </si>
  <si>
    <t>SAMAN ZEHRA</t>
  </si>
  <si>
    <t>05-171201-022</t>
  </si>
  <si>
    <t>ANIKA ATEEQ</t>
  </si>
  <si>
    <t>05-171201-124</t>
  </si>
  <si>
    <t>AQSA ARIF</t>
  </si>
  <si>
    <t>05-171201-144</t>
  </si>
  <si>
    <t>ZEHRA ANJUM KHAN</t>
  </si>
  <si>
    <t>05-171201-156</t>
  </si>
  <si>
    <t>SAMRA AMIR</t>
  </si>
  <si>
    <t>05-171201-116</t>
  </si>
  <si>
    <t>RUMAINA</t>
  </si>
  <si>
    <t>05-171201-102</t>
  </si>
  <si>
    <t>ONSIYA BATOOL</t>
  </si>
  <si>
    <t>05-171201-071</t>
  </si>
  <si>
    <t>SIMRAH ASIF</t>
  </si>
  <si>
    <t>05-171201-191</t>
  </si>
  <si>
    <t>RAJNI</t>
  </si>
  <si>
    <t>05-171201-049</t>
  </si>
  <si>
    <t>AFIFA TAHNIAT</t>
  </si>
  <si>
    <t>05-171201-107</t>
  </si>
  <si>
    <t>MISHAA NADEEM</t>
  </si>
  <si>
    <t>05-171201-083</t>
  </si>
  <si>
    <t>KEHKASHAN ANJUM</t>
  </si>
  <si>
    <t>05-171201-154</t>
  </si>
  <si>
    <t>RAMEEN KALWAR</t>
  </si>
  <si>
    <t>05-171201-068</t>
  </si>
  <si>
    <t>NABEELA KHAN</t>
  </si>
  <si>
    <t>05-171201-066</t>
  </si>
  <si>
    <t>SUZANNE TANVEER</t>
  </si>
  <si>
    <t>05-171201-179</t>
  </si>
  <si>
    <t>ZUBIA SAEED</t>
  </si>
  <si>
    <t>05-171201-064</t>
  </si>
  <si>
    <t>ALIYA NAVROZ</t>
  </si>
  <si>
    <t>05-171201-185</t>
  </si>
  <si>
    <t>NAMEERA ARIF</t>
  </si>
  <si>
    <t>05-171201-137</t>
  </si>
  <si>
    <t>ANUSHA</t>
  </si>
  <si>
    <t>05-171201-197</t>
  </si>
  <si>
    <t>05-171201-016</t>
  </si>
  <si>
    <t>ALIZA MUNIR</t>
  </si>
  <si>
    <t>05-171201-055</t>
  </si>
  <si>
    <t>FILZAH MAHMOOD</t>
  </si>
  <si>
    <t>05-171201-070</t>
  </si>
  <si>
    <t>JHARNA AHUJA</t>
  </si>
  <si>
    <t>05-171201-085</t>
  </si>
  <si>
    <t>RABAB SHAHZAD</t>
  </si>
  <si>
    <t>05-171201-036</t>
  </si>
  <si>
    <t>EMAAN SHAHID</t>
  </si>
  <si>
    <t>05-171201-152</t>
  </si>
  <si>
    <t>SYEDA ABEER SULEMAN</t>
  </si>
  <si>
    <t>05-171201-052</t>
  </si>
  <si>
    <t>AUNZILA SHEIKH</t>
  </si>
  <si>
    <t>05-171201-114</t>
  </si>
  <si>
    <t>RABIA AFTAB</t>
  </si>
  <si>
    <t>05-171201-080</t>
  </si>
  <si>
    <t>AREESA ARSALAN</t>
  </si>
  <si>
    <t>05-171201-135</t>
  </si>
  <si>
    <t>BISMA RAHMAN SHIEKH</t>
  </si>
  <si>
    <t>05-171201-146</t>
  </si>
  <si>
    <t>RAMEESA FATIMA</t>
  </si>
  <si>
    <t>05-171201-104</t>
  </si>
  <si>
    <t>MAHEERA QUADRI</t>
  </si>
  <si>
    <t>05-171201-079</t>
  </si>
  <si>
    <t>NEHA KAMAL</t>
  </si>
  <si>
    <t>05-171201-147</t>
  </si>
  <si>
    <t>ZOYA HAQ</t>
  </si>
  <si>
    <t>05-171201-058</t>
  </si>
  <si>
    <t>MAIRA AKBER</t>
  </si>
  <si>
    <t>05-171201-045</t>
  </si>
  <si>
    <t>AFIFA KANWAL</t>
  </si>
  <si>
    <t>05-171201-150</t>
  </si>
  <si>
    <t>MUHAMMAD ALI KODVAVI</t>
  </si>
  <si>
    <t>05-171201-094</t>
  </si>
  <si>
    <t>ZOBIA USMANI</t>
  </si>
  <si>
    <t>05-171201-086</t>
  </si>
  <si>
    <t>NEHA</t>
  </si>
  <si>
    <t>05-171201-153</t>
  </si>
  <si>
    <t>WAJIHA ADNAN KHAN</t>
  </si>
  <si>
    <t>05-171201-062</t>
  </si>
  <si>
    <t>KAINAT RAHIM</t>
  </si>
  <si>
    <t>05-171201-025</t>
  </si>
  <si>
    <t>AREEBA SIDDIQUE</t>
  </si>
  <si>
    <t>05-171201-009</t>
  </si>
  <si>
    <t>KAFFIA YASIN</t>
  </si>
  <si>
    <t>05-171201-133</t>
  </si>
  <si>
    <t>AZKA SALEHA SIDDIQUI</t>
  </si>
  <si>
    <t>05-171201-006</t>
  </si>
  <si>
    <t>AQSA SHERAZ</t>
  </si>
  <si>
    <t>05-171201-174</t>
  </si>
  <si>
    <t>KHULOOD NAEEM</t>
  </si>
  <si>
    <t>05-171201-141</t>
  </si>
  <si>
    <t>ZUNAIRA FAREED</t>
  </si>
  <si>
    <t>05-171201-042</t>
  </si>
  <si>
    <t>AMBER NADEEM</t>
  </si>
  <si>
    <t>05-171201-012</t>
  </si>
  <si>
    <t>AEMAN</t>
  </si>
  <si>
    <t>05-171201-046</t>
  </si>
  <si>
    <t>ALIZAH</t>
  </si>
  <si>
    <t>05-171201-091</t>
  </si>
  <si>
    <t>HUDA SOHAIL</t>
  </si>
  <si>
    <t>05-171201-155</t>
  </si>
  <si>
    <t>KIRAN ALI</t>
  </si>
  <si>
    <t>05-171201-032</t>
  </si>
  <si>
    <t>MARYAM MUNZIR SIDDIQUI</t>
  </si>
  <si>
    <t>05-171201-160</t>
  </si>
  <si>
    <t>MOHAMMAD SAUD TARIQ</t>
  </si>
  <si>
    <t>05-171201-077</t>
  </si>
  <si>
    <t>HIBA NADEEM</t>
  </si>
  <si>
    <t>05-171201-063</t>
  </si>
  <si>
    <t>ANJIA MOMIN</t>
  </si>
  <si>
    <t>05-171201-050</t>
  </si>
  <si>
    <t>AIN UZ ZEHRA ALI</t>
  </si>
  <si>
    <t>05-171201-110</t>
  </si>
  <si>
    <t>MARIA MUNEER</t>
  </si>
  <si>
    <t>05-171201-024</t>
  </si>
  <si>
    <t>IFFAT JABIN</t>
  </si>
  <si>
    <t>05-171201-095</t>
  </si>
  <si>
    <t>SARAH AHMAD SOLANGI</t>
  </si>
  <si>
    <t>05-171201-072</t>
  </si>
  <si>
    <t>SARA KHAN</t>
  </si>
  <si>
    <t>05-171201-007</t>
  </si>
  <si>
    <t>MAHNOOR AWAN</t>
  </si>
  <si>
    <t>05-171201-175</t>
  </si>
  <si>
    <t>FARIA JUNAID</t>
  </si>
  <si>
    <t>05-171201-187</t>
  </si>
  <si>
    <t>MAIRA AAMIR</t>
  </si>
  <si>
    <t>05-171201-194</t>
  </si>
  <si>
    <t>AMNA BIBI</t>
  </si>
  <si>
    <t>05-171201-078</t>
  </si>
  <si>
    <t>YUSRA SHEIKH</t>
  </si>
  <si>
    <t>05-171201-090</t>
  </si>
  <si>
    <t>ANEEZA KHAN JADOON</t>
  </si>
  <si>
    <t>05-171201-081</t>
  </si>
  <si>
    <t>ALINA ARIF</t>
  </si>
  <si>
    <t>05-171201-130</t>
  </si>
  <si>
    <t>AIMAL MUBEEN</t>
  </si>
  <si>
    <t>05-171201-004</t>
  </si>
  <si>
    <t>TEHNIYAT ZEHRA MAKKANI</t>
  </si>
  <si>
    <t>05-171201-040</t>
  </si>
  <si>
    <t>TOOBA</t>
  </si>
  <si>
    <t>05-171201-182</t>
  </si>
  <si>
    <t>HARMAIN RAO</t>
  </si>
  <si>
    <t>05-171201-026</t>
  </si>
  <si>
    <t>ISRA FATIMA</t>
  </si>
  <si>
    <t>05-171201-074</t>
  </si>
  <si>
    <t>BISMIL ALI</t>
  </si>
  <si>
    <t>05-171201-089</t>
  </si>
  <si>
    <t>AYESHA NAZIR</t>
  </si>
  <si>
    <t>05-171201-038</t>
  </si>
  <si>
    <t>ZUFISHAN JAMSHEDI</t>
  </si>
  <si>
    <t>05-171201-199</t>
  </si>
  <si>
    <t>SYEDA QURATULAIN</t>
  </si>
  <si>
    <t>05-171201-112</t>
  </si>
  <si>
    <t>RAFIA MUHAMMAD RAFIQ</t>
  </si>
  <si>
    <t>05-171201-105</t>
  </si>
  <si>
    <t>AYESHA ZIAFAT</t>
  </si>
  <si>
    <t>05-171201-166</t>
  </si>
  <si>
    <t>MAHRUKH SHAHID</t>
  </si>
  <si>
    <t>05-171201-054</t>
  </si>
  <si>
    <t>HUMA NAWAZ</t>
  </si>
  <si>
    <t>05-171201-097</t>
  </si>
  <si>
    <t>SAMEEN SHOAIB</t>
  </si>
  <si>
    <t>05-171201-149</t>
  </si>
  <si>
    <t>MAHAM ASIM</t>
  </si>
  <si>
    <t>05-171201-003</t>
  </si>
  <si>
    <t>ANOOSHA</t>
  </si>
  <si>
    <t>05-171201-168</t>
  </si>
  <si>
    <t>SAWIRA ZAHID</t>
  </si>
  <si>
    <t>05-171201-005</t>
  </si>
  <si>
    <t>RAHLISHAH</t>
  </si>
  <si>
    <t>05-171201-098</t>
  </si>
  <si>
    <t>05-171201-101</t>
  </si>
  <si>
    <t>SUMAIYA YOUNUS</t>
  </si>
  <si>
    <t>05-171201-192</t>
  </si>
  <si>
    <t>AZKA IKHLAQ</t>
  </si>
  <si>
    <t>05-171201-120</t>
  </si>
  <si>
    <t>EISHA TIR RAZIA</t>
  </si>
  <si>
    <t>05-171201-084</t>
  </si>
  <si>
    <t>HIBA TARIQ</t>
  </si>
  <si>
    <t>05-171201-173</t>
  </si>
  <si>
    <t>SHEEMA IQBAL</t>
  </si>
  <si>
    <t>05-171201-140</t>
  </si>
  <si>
    <t>SAMIN SYED MONIS</t>
  </si>
  <si>
    <t>05-171201-176</t>
  </si>
  <si>
    <t>KHADIJA UROOJ</t>
  </si>
  <si>
    <t>05-171201-159</t>
  </si>
  <si>
    <t>JERRY ZARA BUTTAR</t>
  </si>
  <si>
    <t>05-171201-099</t>
  </si>
  <si>
    <t>ROHAMA NAVEED</t>
  </si>
  <si>
    <t>05-171201-136</t>
  </si>
  <si>
    <t>KAINAT</t>
  </si>
  <si>
    <t>05-171201-015</t>
  </si>
  <si>
    <t>IQRA YAQOOB</t>
  </si>
  <si>
    <t>05-171201-128</t>
  </si>
  <si>
    <t>ROSELLE ANGELINE PIEDADE DSOUZA</t>
  </si>
  <si>
    <t>05-171201-169</t>
  </si>
  <si>
    <t>05-171201-057</t>
  </si>
  <si>
    <t>RAHEMA MOHAMMAD</t>
  </si>
  <si>
    <t>05-171201-061</t>
  </si>
  <si>
    <t>HAMZA SAGHIR</t>
  </si>
  <si>
    <t>05-171201-059</t>
  </si>
  <si>
    <t>AMAL ZEENAT ZAHID</t>
  </si>
  <si>
    <t>05-171201-203</t>
  </si>
  <si>
    <t>HUMAYUN</t>
  </si>
  <si>
    <t>05-171201-092</t>
  </si>
  <si>
    <t>SAHIBA</t>
  </si>
  <si>
    <t>05-171201-181</t>
  </si>
  <si>
    <t>MAHDEED MANNAN</t>
  </si>
  <si>
    <t>05-171201-188</t>
  </si>
  <si>
    <t>SYEDA ALIZA ZEHRA KAZMI</t>
  </si>
  <si>
    <t>05-171201-115</t>
  </si>
  <si>
    <t>AREEJ JAWED</t>
  </si>
  <si>
    <t>05-171201-178</t>
  </si>
  <si>
    <t>AZEEMA ASIF</t>
  </si>
  <si>
    <t>05-171201-186</t>
  </si>
  <si>
    <t>KHUSHBAKT MAUDOOD</t>
  </si>
  <si>
    <t>05-171201-162</t>
  </si>
  <si>
    <t>MISHAL BAVA</t>
  </si>
  <si>
    <t>05-171201-111</t>
  </si>
  <si>
    <t>UROOJ SAJJAD</t>
  </si>
  <si>
    <t>05-171201-195</t>
  </si>
  <si>
    <t>HUSSAINA ANTARIA</t>
  </si>
  <si>
    <t>05-171201-044</t>
  </si>
  <si>
    <t>IRSA CHANNAH</t>
  </si>
  <si>
    <t>05-171201-073</t>
  </si>
  <si>
    <t>HASNAIN</t>
  </si>
  <si>
    <t>05-171201-125</t>
  </si>
  <si>
    <t>HAFSA ASIM HABIB</t>
  </si>
  <si>
    <t>05-171201-041</t>
  </si>
  <si>
    <t>AYESHA SHAHID MEHMOOD</t>
  </si>
  <si>
    <t>05-171201-158</t>
  </si>
  <si>
    <t>FATIMA KAMRAN</t>
  </si>
  <si>
    <t>05-171201-027</t>
  </si>
  <si>
    <t>MAHNOOR SIDDIQUI</t>
  </si>
  <si>
    <t>05-171201-001</t>
  </si>
  <si>
    <t>ZAHABIYA SAIFUDDIN</t>
  </si>
  <si>
    <t>05-171201-139</t>
  </si>
  <si>
    <t>MUHAMMAD RAYAN MATEEN</t>
  </si>
  <si>
    <t>05-171201-075</t>
  </si>
  <si>
    <t>NUBEEHA</t>
  </si>
  <si>
    <t>05-171201-029</t>
  </si>
  <si>
    <t>05-171201-019</t>
  </si>
  <si>
    <t>AZMA SHAH</t>
  </si>
  <si>
    <t>05-171201-031</t>
  </si>
  <si>
    <t>HANIYA</t>
  </si>
  <si>
    <t>05-171201-180</t>
  </si>
  <si>
    <t>MAHNOOR ASLAM</t>
  </si>
  <si>
    <t>05-171201-033</t>
  </si>
  <si>
    <t>REDA KHAN</t>
  </si>
  <si>
    <t>05-171201-030</t>
  </si>
  <si>
    <t>TOOBA AFSAR</t>
  </si>
  <si>
    <t>05-171201-108</t>
  </si>
  <si>
    <t>BEENISH MUGHAL</t>
  </si>
  <si>
    <t>05-171201-196</t>
  </si>
  <si>
    <t>ADINA FATIMA</t>
  </si>
  <si>
    <t>05-171201-117</t>
  </si>
  <si>
    <t>USHBA LATIF</t>
  </si>
  <si>
    <t>05-171201-126</t>
  </si>
  <si>
    <t>05-171201-096</t>
  </si>
  <si>
    <t>HANIYA UMER FAROOQI</t>
  </si>
  <si>
    <t>05-171201-184</t>
  </si>
  <si>
    <t>TAYYABA MUHAMMAD HANIF</t>
  </si>
  <si>
    <t>05-171201-051</t>
  </si>
  <si>
    <t>ZANIRA</t>
  </si>
  <si>
    <t>05-171201-164</t>
  </si>
  <si>
    <t>TAALIAA KHALID</t>
  </si>
  <si>
    <t>05-171201-119</t>
  </si>
  <si>
    <t>OSAMA MEHMOOD</t>
  </si>
  <si>
    <t>05-171201-170</t>
  </si>
  <si>
    <t>FASIHA MARIAM</t>
  </si>
  <si>
    <t>05-171201-171</t>
  </si>
  <si>
    <t>BASIT ALI KHAN</t>
  </si>
  <si>
    <t>05-171201-123</t>
  </si>
  <si>
    <t>ALVINA ATHER</t>
  </si>
  <si>
    <t>05-171201-165</t>
  </si>
  <si>
    <t>TOOBA KHALID</t>
  </si>
  <si>
    <t>05-171201-151</t>
  </si>
  <si>
    <t>05-171201-088</t>
  </si>
  <si>
    <t>SADIA AFZAL KHAN</t>
  </si>
  <si>
    <t>05-171201-100</t>
  </si>
  <si>
    <t>FARAH MUDASSIR</t>
  </si>
  <si>
    <t>05-171201-113</t>
  </si>
  <si>
    <t>NAYAB ILYAS</t>
  </si>
  <si>
    <t>05-171201-011</t>
  </si>
  <si>
    <t>AMNA AMIR</t>
  </si>
  <si>
    <t>05-171201-190</t>
  </si>
  <si>
    <t>MOMINA IMTIAZ</t>
  </si>
  <si>
    <t>05-171201-201</t>
  </si>
  <si>
    <t>AYESHA NASREEN</t>
  </si>
  <si>
    <t>05-171201-172</t>
  </si>
  <si>
    <t>HANIYA JUNAID</t>
  </si>
  <si>
    <t>05-171201-157</t>
  </si>
  <si>
    <t>FIZA MEMON</t>
  </si>
  <si>
    <t>05-171201-109</t>
  </si>
  <si>
    <t>ANASTASIA EARL</t>
  </si>
  <si>
    <t>05-171201-035</t>
  </si>
  <si>
    <t>RAYYAN AHMED KHAN</t>
  </si>
  <si>
    <t>05-171201-163</t>
  </si>
  <si>
    <t>JAVERIA FARID</t>
  </si>
  <si>
    <t>05-171201-200</t>
  </si>
  <si>
    <t>HIJAB FATIMA RAZA</t>
  </si>
  <si>
    <t>05-171201-008</t>
  </si>
  <si>
    <t>MUHAMMAD FARIS ABBAS</t>
  </si>
  <si>
    <t>05-171201-002</t>
  </si>
  <si>
    <t>ZARA ABSAR</t>
  </si>
  <si>
    <t>05-171201-118</t>
  </si>
  <si>
    <t>FATIMA LAKHANI</t>
  </si>
  <si>
    <t>05-171201-017</t>
  </si>
  <si>
    <t>RAMEESHA SAEED</t>
  </si>
  <si>
    <t>05-171201-132</t>
  </si>
  <si>
    <t>NIDA FATIMA</t>
  </si>
  <si>
    <t>05-171201-103</t>
  </si>
  <si>
    <t>AYESHA USMAN</t>
  </si>
  <si>
    <t>05-171201-161</t>
  </si>
  <si>
    <t>SUMAIRA RAUF</t>
  </si>
  <si>
    <t>05-171201-127</t>
  </si>
  <si>
    <t>BISMA IKRAM</t>
  </si>
  <si>
    <t>05-275212-009</t>
  </si>
  <si>
    <t>DURRIYA ANIS</t>
  </si>
  <si>
    <t>05-275212-015</t>
  </si>
  <si>
    <t>ALIZA BEHRANI</t>
  </si>
  <si>
    <t>05-275212-001</t>
  </si>
  <si>
    <t>TUBA FATIMA</t>
  </si>
  <si>
    <t>05-275212-012</t>
  </si>
  <si>
    <t>FATIMEH ARIF</t>
  </si>
  <si>
    <t>05-275212-019</t>
  </si>
  <si>
    <t>HIBA SALEEM</t>
  </si>
  <si>
    <t>05-275212-002</t>
  </si>
  <si>
    <t>SUNDUS NAEEM JANGDA</t>
  </si>
  <si>
    <t>05-275212-013</t>
  </si>
  <si>
    <t>SABAHAT AAMIR</t>
  </si>
  <si>
    <t>05-275212-004</t>
  </si>
  <si>
    <t>MARYAM ERUM ZAIB</t>
  </si>
  <si>
    <t>05-275212-014</t>
  </si>
  <si>
    <t>HIBA KAMRAN</t>
  </si>
  <si>
    <t>05-275212-005</t>
  </si>
  <si>
    <t>IQRA</t>
  </si>
  <si>
    <t>05-275212-016</t>
  </si>
  <si>
    <t>SANIA SULTAN</t>
  </si>
  <si>
    <t>05-275212-007</t>
  </si>
  <si>
    <t>EMAN SALEEM</t>
  </si>
  <si>
    <t>05-275212-008</t>
  </si>
  <si>
    <t>GULRUKH ZAMAN KHAN</t>
  </si>
  <si>
    <t>05-275212-021</t>
  </si>
  <si>
    <t>SHAKIR ADAM</t>
  </si>
  <si>
    <t>05-275212-010</t>
  </si>
  <si>
    <t>FIZZA RIZWAN</t>
  </si>
  <si>
    <t>05-275212-017</t>
  </si>
  <si>
    <t>FAREEHA ABDUL WAHID</t>
  </si>
  <si>
    <t>05-275212-003</t>
  </si>
  <si>
    <t>RAMIN KHAN</t>
  </si>
  <si>
    <t>05-275212-018</t>
  </si>
  <si>
    <t>SANA NADEEM</t>
  </si>
  <si>
    <t>05-275212-006</t>
  </si>
  <si>
    <t>SANYA SALMAN SIDDIQUI</t>
  </si>
  <si>
    <t>05-275221-023</t>
  </si>
  <si>
    <t>SARAH HANIF</t>
  </si>
  <si>
    <t>05-275221-021</t>
  </si>
  <si>
    <t>DANIYA ABDUL MAROOF</t>
  </si>
  <si>
    <t>05-275221-010</t>
  </si>
  <si>
    <t>AISHA AHMAD</t>
  </si>
  <si>
    <t>05-275221-001</t>
  </si>
  <si>
    <t>MARIA MUSHTAQ AHMED</t>
  </si>
  <si>
    <t>05-275221-016</t>
  </si>
  <si>
    <t>EISHA NASIR</t>
  </si>
  <si>
    <t>05-275221-009</t>
  </si>
  <si>
    <t>ASIF JAH SOHERWARDY</t>
  </si>
  <si>
    <t>05-275221-005</t>
  </si>
  <si>
    <t>NARMEEN AYESHA ASKARI</t>
  </si>
  <si>
    <t>05-275221-011</t>
  </si>
  <si>
    <t>WIDAD NIALISH FAREED</t>
  </si>
  <si>
    <t>05-275221-008</t>
  </si>
  <si>
    <t>AYMAN RAMZAN</t>
  </si>
  <si>
    <t>05-275221-015</t>
  </si>
  <si>
    <t>05-275221-022</t>
  </si>
  <si>
    <t>MAHEEN MUSTAFA</t>
  </si>
  <si>
    <t>05-275221-018</t>
  </si>
  <si>
    <t>LUJAIN ABDUL AZIZ</t>
  </si>
  <si>
    <t>05-275221-025</t>
  </si>
  <si>
    <t>AQSA JAFRI</t>
  </si>
  <si>
    <t>05-275221-003</t>
  </si>
  <si>
    <t>KINZA SHAMIM</t>
  </si>
  <si>
    <t>05-275221-004</t>
  </si>
  <si>
    <t>SAHAR JAVED</t>
  </si>
  <si>
    <t>05-275221-017</t>
  </si>
  <si>
    <t>QUDSIA AGHA</t>
  </si>
  <si>
    <t>05-275221-020</t>
  </si>
  <si>
    <t>MEMOONA</t>
  </si>
  <si>
    <t>05-275221-019</t>
  </si>
  <si>
    <t>SYEDA SANEEA ZAHRA JAVED NAQVI</t>
  </si>
  <si>
    <t>05-275221-002</t>
  </si>
  <si>
    <t>SABA ASHRAF</t>
  </si>
  <si>
    <t>05-273212-002</t>
  </si>
  <si>
    <t>HINA</t>
  </si>
  <si>
    <t>05-273212-006</t>
  </si>
  <si>
    <t>MARYAM MAJEED</t>
  </si>
  <si>
    <t>05-273212-001</t>
  </si>
  <si>
    <t>BANAFSHA</t>
  </si>
  <si>
    <t>05-273212-018</t>
  </si>
  <si>
    <t>RAMSHA NASRULLAH</t>
  </si>
  <si>
    <t>05-273212-012</t>
  </si>
  <si>
    <t>RUBAB BASHIR</t>
  </si>
  <si>
    <t>05-273212-003</t>
  </si>
  <si>
    <t>ALISHA ABBAS</t>
  </si>
  <si>
    <t>05-273212-008</t>
  </si>
  <si>
    <t>FAREHA</t>
  </si>
  <si>
    <t>05-273212-007</t>
  </si>
  <si>
    <t>05-273212-011</t>
  </si>
  <si>
    <t>ZARNAB</t>
  </si>
  <si>
    <t>05-273212-016</t>
  </si>
  <si>
    <t>05-273212-005</t>
  </si>
  <si>
    <t>05-273212-009</t>
  </si>
  <si>
    <t>AREEBA AGHA</t>
  </si>
  <si>
    <t>05-273212-004</t>
  </si>
  <si>
    <t>SYEDA BATOOL FATIMA</t>
  </si>
  <si>
    <t>05-273212-013</t>
  </si>
  <si>
    <t>SAFA SAJJAD</t>
  </si>
  <si>
    <t>05-273212-021</t>
  </si>
  <si>
    <t>BESHBAHA KHAN LODHI</t>
  </si>
  <si>
    <t>05-273212-010</t>
  </si>
  <si>
    <t>ANUSHA DEEDARALI ARBANI</t>
  </si>
  <si>
    <t>05-273212-014</t>
  </si>
  <si>
    <t>DANYAH ALI</t>
  </si>
  <si>
    <t>05-273212-017</t>
  </si>
  <si>
    <t>DUA BATOOL KHAN</t>
  </si>
  <si>
    <t>05-273212-015</t>
  </si>
  <si>
    <t>FARYAL BERLAS</t>
  </si>
  <si>
    <t>05-273212-023</t>
  </si>
  <si>
    <t>SANA ZUBAIR NAGI</t>
  </si>
  <si>
    <t>05-273221-008</t>
  </si>
  <si>
    <t>SANA SHAMIM</t>
  </si>
  <si>
    <t>05-273221-001</t>
  </si>
  <si>
    <t>SYEDA ZAINAB SALAM</t>
  </si>
  <si>
    <t>05-273221-002</t>
  </si>
  <si>
    <t>SAIFRA MUNIR</t>
  </si>
  <si>
    <t>05-273221-012</t>
  </si>
  <si>
    <t>HAFSA RIAZ</t>
  </si>
  <si>
    <t>05-273221-024</t>
  </si>
  <si>
    <t>SADIA MUSTAFA AWAN</t>
  </si>
  <si>
    <t>05-273221-007</t>
  </si>
  <si>
    <t>UMME AMARA</t>
  </si>
  <si>
    <t>05-273221-018</t>
  </si>
  <si>
    <t>RIDA JAWAID</t>
  </si>
  <si>
    <t>05-273221-006</t>
  </si>
  <si>
    <t>AYESHA SARDAR</t>
  </si>
  <si>
    <t>05-273221-005</t>
  </si>
  <si>
    <t>AYESHA WASIL</t>
  </si>
  <si>
    <t>05-273221-019</t>
  </si>
  <si>
    <t>KOMAL SALEEM</t>
  </si>
  <si>
    <t>05-273221-003</t>
  </si>
  <si>
    <t>HAFSA KHANAM</t>
  </si>
  <si>
    <t>05-273221-004</t>
  </si>
  <si>
    <t>SOBIA FAKHAR AWAN</t>
  </si>
  <si>
    <t>05-273221-017</t>
  </si>
  <si>
    <t>NABIHA RASHEED</t>
  </si>
  <si>
    <t>05-273221-011</t>
  </si>
  <si>
    <t>SANA SHER</t>
  </si>
  <si>
    <t>05-273221-020</t>
  </si>
  <si>
    <t>MEER ARSALAN KHAN</t>
  </si>
  <si>
    <t>05-273221-014</t>
  </si>
  <si>
    <t>KINZA NASEEM ELAHI</t>
  </si>
  <si>
    <t>05-273221-021</t>
  </si>
  <si>
    <t>MEHWISH MUSHTAQ</t>
  </si>
  <si>
    <t>05-273221-016</t>
  </si>
  <si>
    <t>05-273221-009</t>
  </si>
  <si>
    <t>MANAHIL AKRAM</t>
  </si>
  <si>
    <t>(STATE OF 21st CONVOCATION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</si>
</sst>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color rgb="FF00B050"/>
      <name val="Arial Black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1"/>
      <name val="Times New Roman"/>
      <family val="1"/>
    </font>
    <font>
      <b/>
      <i/>
      <sz val="16"/>
      <name val="Arial"/>
      <family val="2"/>
    </font>
    <font>
      <b/>
      <sz val="16"/>
      <color rgb="FF00B05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4"/>
      <color rgb="FF00B050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4"/>
      <color theme="1"/>
      <name val="Arial"/>
      <family val="2"/>
    </font>
    <font>
      <b/>
      <i/>
      <sz val="8"/>
      <name val="Arial"/>
      <family val="2"/>
    </font>
    <font>
      <b/>
      <u/>
      <sz val="14"/>
      <name val="Arial Black"/>
      <family val="2"/>
    </font>
    <font>
      <u/>
      <sz val="18"/>
      <name val="Arial Black"/>
      <family val="2"/>
    </font>
    <font>
      <b/>
      <u/>
      <sz val="18"/>
      <name val="Arial"/>
      <family val="2"/>
    </font>
    <font>
      <sz val="11"/>
      <color theme="1"/>
      <name val="Times New Roman"/>
      <family val="1"/>
    </font>
    <font>
      <b/>
      <i/>
      <sz val="11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u/>
      <sz val="15"/>
      <color indexed="8"/>
      <name val="Arial Black"/>
      <family val="2"/>
    </font>
    <font>
      <sz val="10"/>
      <color indexed="8"/>
      <name val="Arial"/>
      <family val="2"/>
    </font>
    <font>
      <sz val="14"/>
      <color indexed="8"/>
      <name val="Arial Black"/>
      <family val="2"/>
    </font>
    <font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u/>
      <sz val="15"/>
      <color indexed="8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5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 Black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 Black"/>
      <family val="2"/>
    </font>
    <font>
      <sz val="8"/>
      <name val="Arial"/>
      <family val="2"/>
    </font>
    <font>
      <b/>
      <sz val="8"/>
      <color indexed="59"/>
      <name val="Arial"/>
      <family val="2"/>
    </font>
    <font>
      <sz val="15"/>
      <color indexed="8"/>
      <name val="Arial Black"/>
      <family val="2"/>
    </font>
    <font>
      <u/>
      <sz val="16"/>
      <color indexed="8"/>
      <name val="Arial Black"/>
      <family val="2"/>
    </font>
    <font>
      <b/>
      <u/>
      <sz val="14"/>
      <color indexed="8"/>
      <name val="Arial"/>
      <family val="2"/>
    </font>
    <font>
      <sz val="19"/>
      <color indexed="8"/>
      <name val="Arial Black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name val="Arial Black"/>
      <family val="2"/>
    </font>
    <font>
      <sz val="10"/>
      <color indexed="10"/>
      <name val="Arial Black"/>
      <family val="2"/>
    </font>
    <font>
      <b/>
      <sz val="10"/>
      <color indexed="10"/>
      <name val="Arial Black"/>
      <family val="2"/>
    </font>
    <font>
      <b/>
      <sz val="11"/>
      <name val="Arial"/>
      <family val="2"/>
    </font>
    <font>
      <sz val="8"/>
      <name val="Arial Black"/>
      <family val="2"/>
    </font>
    <font>
      <sz val="19"/>
      <color indexed="10"/>
      <name val="Arial Black"/>
      <family val="2"/>
    </font>
    <font>
      <b/>
      <sz val="11"/>
      <color indexed="10"/>
      <name val="Arial Black"/>
      <family val="2"/>
    </font>
    <font>
      <b/>
      <sz val="14"/>
      <color indexed="10"/>
      <name val="Arial Black"/>
      <family val="2"/>
    </font>
    <font>
      <sz val="18"/>
      <color indexed="8"/>
      <name val="Arial Black"/>
      <family val="2"/>
    </font>
    <font>
      <u/>
      <sz val="16"/>
      <name val="Arial Black"/>
      <family val="2"/>
    </font>
    <font>
      <sz val="20"/>
      <name val="Arial Black"/>
      <family val="2"/>
    </font>
    <font>
      <sz val="10"/>
      <name val="Arial Black"/>
      <family val="2"/>
    </font>
    <font>
      <b/>
      <u/>
      <sz val="8"/>
      <color theme="8" tint="-0.249977111117893"/>
      <name val="Arial"/>
      <family val="2"/>
    </font>
    <font>
      <sz val="16"/>
      <name val="Arial Black"/>
      <family val="2"/>
    </font>
    <font>
      <sz val="18"/>
      <name val="Arial Black"/>
      <family val="2"/>
    </font>
    <font>
      <u/>
      <sz val="16"/>
      <color indexed="59"/>
      <name val="Arial Black"/>
      <family val="2"/>
    </font>
    <font>
      <b/>
      <u/>
      <sz val="14"/>
      <color indexed="59"/>
      <name val="Arial"/>
      <family val="2"/>
    </font>
    <font>
      <sz val="10"/>
      <color indexed="59"/>
      <name val="Arial"/>
      <family val="2"/>
    </font>
    <font>
      <sz val="8"/>
      <color indexed="59"/>
      <name val="Arial"/>
      <family val="2"/>
    </font>
    <font>
      <sz val="16"/>
      <color indexed="59"/>
      <name val="Arial Black"/>
      <family val="2"/>
    </font>
    <font>
      <b/>
      <sz val="10"/>
      <color indexed="59"/>
      <name val="Arial"/>
      <family val="2"/>
    </font>
    <font>
      <sz val="9"/>
      <color indexed="59"/>
      <name val="Arial"/>
      <family val="2"/>
    </font>
    <font>
      <b/>
      <sz val="9"/>
      <color indexed="59"/>
      <name val="Arial"/>
      <family val="2"/>
    </font>
    <font>
      <b/>
      <sz val="12"/>
      <color indexed="59"/>
      <name val="Arial"/>
      <family val="2"/>
    </font>
    <font>
      <sz val="8"/>
      <color indexed="59"/>
      <name val="Arial Black"/>
      <family val="2"/>
    </font>
    <font>
      <sz val="10"/>
      <color indexed="59"/>
      <name val="Arial Black"/>
      <family val="2"/>
    </font>
    <font>
      <sz val="12"/>
      <color indexed="59"/>
      <name val="Arial"/>
      <family val="2"/>
    </font>
    <font>
      <sz val="14"/>
      <color indexed="59"/>
      <name val="Arial Black"/>
      <family val="2"/>
    </font>
    <font>
      <b/>
      <sz val="14"/>
      <color indexed="59"/>
      <name val="Arial Black"/>
      <family val="2"/>
    </font>
    <font>
      <b/>
      <sz val="11"/>
      <color theme="1"/>
      <name val="Calibri"/>
      <family val="2"/>
      <scheme val="minor"/>
    </font>
    <font>
      <b/>
      <sz val="10"/>
      <name val="Arial Black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20"/>
      <color indexed="8"/>
      <name val="Arial Black"/>
      <family val="2"/>
    </font>
    <font>
      <b/>
      <u/>
      <sz val="20"/>
      <color indexed="8"/>
      <name val="Arial"/>
      <family val="2"/>
    </font>
    <font>
      <sz val="12"/>
      <color indexed="8"/>
      <name val="Arial Black"/>
      <family val="2"/>
    </font>
    <font>
      <sz val="12"/>
      <name val="Arial Black"/>
      <family val="2"/>
    </font>
    <font>
      <sz val="11"/>
      <color indexed="59"/>
      <name val="Arial Black"/>
      <family val="2"/>
    </font>
    <font>
      <sz val="12"/>
      <color indexed="59"/>
      <name val="Arial Black"/>
      <family val="2"/>
    </font>
    <font>
      <sz val="16"/>
      <color indexed="8"/>
      <name val="Arial Black"/>
      <family val="2"/>
    </font>
    <font>
      <sz val="14"/>
      <color indexed="8"/>
      <name val="Arial"/>
      <family val="2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1" fillId="0" borderId="0"/>
    <xf numFmtId="0" fontId="90" fillId="0" borderId="0"/>
  </cellStyleXfs>
  <cellXfs count="79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" fontId="5" fillId="0" borderId="2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3" fillId="8" borderId="13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1" fillId="6" borderId="0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4" fillId="4" borderId="17" xfId="0" applyFont="1" applyFill="1" applyBorder="1" applyAlignment="1">
      <alignment horizontal="center" vertical="center"/>
    </xf>
    <xf numFmtId="0" fontId="21" fillId="10" borderId="2" xfId="0" applyFont="1" applyFill="1" applyBorder="1" applyAlignment="1" applyProtection="1">
      <alignment horizontal="center" vertical="center"/>
      <protection hidden="1"/>
    </xf>
    <xf numFmtId="0" fontId="21" fillId="10" borderId="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25" fillId="4" borderId="12" xfId="0" applyFont="1" applyFill="1" applyBorder="1" applyAlignment="1">
      <alignment vertical="center"/>
    </xf>
    <xf numFmtId="0" fontId="10" fillId="4" borderId="22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vertical="center"/>
    </xf>
    <xf numFmtId="0" fontId="11" fillId="6" borderId="19" xfId="0" applyFont="1" applyFill="1" applyBorder="1" applyAlignment="1">
      <alignment vertical="center"/>
    </xf>
    <xf numFmtId="0" fontId="16" fillId="4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hidden="1"/>
    </xf>
    <xf numFmtId="0" fontId="3" fillId="8" borderId="27" xfId="0" applyFont="1" applyFill="1" applyBorder="1" applyAlignment="1" applyProtection="1">
      <alignment horizontal="center" vertical="center"/>
      <protection hidden="1"/>
    </xf>
    <xf numFmtId="0" fontId="16" fillId="4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>
      <alignment vertical="center" textRotation="180"/>
    </xf>
    <xf numFmtId="0" fontId="6" fillId="5" borderId="1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vertical="center" textRotation="180"/>
    </xf>
    <xf numFmtId="0" fontId="26" fillId="0" borderId="4" xfId="0" applyFont="1" applyFill="1" applyBorder="1" applyAlignment="1">
      <alignment vertical="center" textRotation="180"/>
    </xf>
    <xf numFmtId="0" fontId="14" fillId="4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0" fontId="14" fillId="4" borderId="30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hidden="1"/>
    </xf>
    <xf numFmtId="1" fontId="5" fillId="2" borderId="2" xfId="0" applyNumberFormat="1" applyFont="1" applyFill="1" applyBorder="1" applyAlignment="1">
      <alignment horizontal="center" vertical="center"/>
    </xf>
    <xf numFmtId="0" fontId="3" fillId="8" borderId="33" xfId="0" applyFont="1" applyFill="1" applyBorder="1" applyAlignment="1" applyProtection="1">
      <alignment horizontal="center" vertical="center"/>
      <protection hidden="1"/>
    </xf>
    <xf numFmtId="0" fontId="2" fillId="4" borderId="3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 textRotation="180"/>
    </xf>
    <xf numFmtId="0" fontId="26" fillId="0" borderId="3" xfId="0" applyFont="1" applyFill="1" applyBorder="1" applyAlignment="1">
      <alignment vertical="center" textRotation="180"/>
    </xf>
    <xf numFmtId="0" fontId="3" fillId="8" borderId="35" xfId="0" applyFont="1" applyFill="1" applyBorder="1" applyAlignment="1" applyProtection="1">
      <alignment horizontal="center" vertical="center"/>
      <protection hidden="1"/>
    </xf>
    <xf numFmtId="0" fontId="7" fillId="5" borderId="11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  <protection hidden="1"/>
    </xf>
    <xf numFmtId="0" fontId="16" fillId="4" borderId="12" xfId="0" applyFont="1" applyFill="1" applyBorder="1" applyAlignment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  <protection hidden="1"/>
    </xf>
    <xf numFmtId="0" fontId="30" fillId="0" borderId="0" xfId="4" applyFont="1" applyProtection="1">
      <protection hidden="1"/>
    </xf>
    <xf numFmtId="0" fontId="32" fillId="0" borderId="0" xfId="4" applyFont="1" applyProtection="1">
      <protection hidden="1"/>
    </xf>
    <xf numFmtId="0" fontId="33" fillId="0" borderId="41" xfId="4" applyFont="1" applyFill="1" applyBorder="1" applyAlignment="1" applyProtection="1">
      <alignment horizontal="center" vertical="center" wrapText="1"/>
      <protection hidden="1"/>
    </xf>
    <xf numFmtId="0" fontId="33" fillId="0" borderId="41" xfId="4" applyFont="1" applyBorder="1" applyAlignment="1" applyProtection="1">
      <alignment horizontal="center" vertical="center" wrapText="1"/>
      <protection hidden="1"/>
    </xf>
    <xf numFmtId="0" fontId="35" fillId="0" borderId="42" xfId="4" applyFont="1" applyBorder="1" applyAlignment="1" applyProtection="1">
      <alignment horizontal="center" vertical="center" wrapText="1"/>
      <protection hidden="1"/>
    </xf>
    <xf numFmtId="0" fontId="33" fillId="0" borderId="0" xfId="4" applyFont="1" applyProtection="1">
      <protection hidden="1"/>
    </xf>
    <xf numFmtId="0" fontId="33" fillId="0" borderId="45" xfId="4" applyFont="1" applyFill="1" applyBorder="1" applyAlignment="1" applyProtection="1">
      <alignment horizontal="center" vertical="center" wrapText="1"/>
      <protection hidden="1"/>
    </xf>
    <xf numFmtId="0" fontId="33" fillId="0" borderId="45" xfId="4" applyFont="1" applyBorder="1" applyAlignment="1" applyProtection="1">
      <alignment horizontal="center" vertical="center" wrapText="1"/>
      <protection hidden="1"/>
    </xf>
    <xf numFmtId="0" fontId="35" fillId="0" borderId="46" xfId="4" applyFont="1" applyBorder="1" applyAlignment="1" applyProtection="1">
      <alignment horizontal="center" vertical="center" wrapText="1"/>
      <protection hidden="1"/>
    </xf>
    <xf numFmtId="0" fontId="30" fillId="0" borderId="4" xfId="4" applyFont="1" applyBorder="1" applyAlignment="1" applyProtection="1">
      <alignment horizontal="center"/>
      <protection hidden="1"/>
    </xf>
    <xf numFmtId="0" fontId="2" fillId="0" borderId="4" xfId="4" applyFont="1" applyBorder="1" applyAlignment="1">
      <alignment horizontal="center" wrapText="1"/>
    </xf>
    <xf numFmtId="0" fontId="36" fillId="0" borderId="47" xfId="4" applyFont="1" applyBorder="1" applyAlignment="1" applyProtection="1">
      <alignment horizontal="center" vertical="center" wrapText="1" readingOrder="1"/>
      <protection locked="0"/>
    </xf>
    <xf numFmtId="0" fontId="2" fillId="0" borderId="2" xfId="4" applyFont="1" applyFill="1" applyBorder="1" applyAlignment="1" applyProtection="1">
      <alignment horizontal="center"/>
      <protection hidden="1"/>
    </xf>
    <xf numFmtId="0" fontId="37" fillId="0" borderId="4" xfId="3" applyFont="1" applyFill="1" applyBorder="1" applyAlignment="1" applyProtection="1">
      <alignment horizontal="center"/>
      <protection hidden="1"/>
    </xf>
    <xf numFmtId="0" fontId="2" fillId="0" borderId="2" xfId="4" applyFont="1" applyBorder="1" applyAlignment="1">
      <alignment wrapText="1"/>
    </xf>
    <xf numFmtId="0" fontId="30" fillId="0" borderId="4" xfId="4" applyFont="1" applyBorder="1" applyProtection="1">
      <protection hidden="1"/>
    </xf>
    <xf numFmtId="0" fontId="36" fillId="0" borderId="47" xfId="4" applyFont="1" applyBorder="1" applyAlignment="1" applyProtection="1">
      <alignment vertical="top" wrapText="1" readingOrder="1"/>
      <protection locked="0"/>
    </xf>
    <xf numFmtId="0" fontId="30" fillId="0" borderId="0" xfId="4" applyFont="1" applyBorder="1" applyAlignment="1" applyProtection="1">
      <alignment horizontal="center"/>
      <protection hidden="1"/>
    </xf>
    <xf numFmtId="0" fontId="28" fillId="0" borderId="0" xfId="4" applyBorder="1" applyAlignment="1">
      <alignment horizontal="center" wrapText="1"/>
    </xf>
    <xf numFmtId="0" fontId="4" fillId="0" borderId="0" xfId="4" applyFont="1" applyBorder="1" applyAlignment="1">
      <alignment horizontal="center" wrapText="1"/>
    </xf>
    <xf numFmtId="0" fontId="4" fillId="0" borderId="0" xfId="4" applyFont="1" applyBorder="1" applyAlignment="1">
      <alignment wrapText="1"/>
    </xf>
    <xf numFmtId="0" fontId="28" fillId="0" borderId="0" xfId="4" applyBorder="1" applyAlignment="1">
      <alignment wrapText="1"/>
    </xf>
    <xf numFmtId="0" fontId="2" fillId="0" borderId="0" xfId="4" applyFont="1" applyFill="1" applyBorder="1" applyAlignment="1" applyProtection="1">
      <alignment horizontal="center"/>
      <protection hidden="1"/>
    </xf>
    <xf numFmtId="0" fontId="37" fillId="0" borderId="0" xfId="4" applyFont="1" applyFill="1" applyBorder="1" applyAlignment="1" applyProtection="1">
      <alignment horizontal="center"/>
      <protection hidden="1"/>
    </xf>
    <xf numFmtId="0" fontId="30" fillId="4" borderId="0" xfId="4" applyFont="1" applyFill="1" applyBorder="1" applyAlignment="1" applyProtection="1">
      <alignment horizontal="center"/>
      <protection hidden="1"/>
    </xf>
    <xf numFmtId="0" fontId="2" fillId="4" borderId="0" xfId="4" applyFont="1" applyFill="1" applyBorder="1" applyAlignment="1" applyProtection="1">
      <alignment horizontal="center"/>
      <protection hidden="1"/>
    </xf>
    <xf numFmtId="0" fontId="30" fillId="4" borderId="0" xfId="4" applyFont="1" applyFill="1" applyBorder="1" applyProtection="1">
      <protection hidden="1"/>
    </xf>
    <xf numFmtId="0" fontId="38" fillId="0" borderId="48" xfId="4" applyFont="1" applyBorder="1" applyAlignment="1" applyProtection="1">
      <alignment horizontal="left"/>
      <protection hidden="1"/>
    </xf>
    <xf numFmtId="0" fontId="39" fillId="0" borderId="0" xfId="4" applyFont="1" applyBorder="1" applyAlignment="1">
      <alignment horizontal="center" wrapText="1"/>
    </xf>
    <xf numFmtId="0" fontId="39" fillId="0" borderId="0" xfId="4" applyFont="1" applyBorder="1" applyAlignment="1">
      <alignment wrapText="1"/>
    </xf>
    <xf numFmtId="0" fontId="40" fillId="4" borderId="0" xfId="4" applyFont="1" applyFill="1" applyBorder="1" applyAlignment="1" applyProtection="1">
      <alignment horizontal="center"/>
      <protection hidden="1"/>
    </xf>
    <xf numFmtId="0" fontId="40" fillId="4" borderId="0" xfId="4" applyFont="1" applyFill="1" applyBorder="1" applyAlignment="1" applyProtection="1">
      <alignment horizontal="center" vertical="center"/>
      <protection hidden="1"/>
    </xf>
    <xf numFmtId="0" fontId="40" fillId="0" borderId="0" xfId="4" applyFont="1" applyFill="1" applyBorder="1" applyAlignment="1" applyProtection="1">
      <alignment horizontal="center"/>
      <protection hidden="1"/>
    </xf>
    <xf numFmtId="0" fontId="41" fillId="0" borderId="0" xfId="4" applyFont="1" applyBorder="1" applyProtection="1">
      <protection hidden="1"/>
    </xf>
    <xf numFmtId="0" fontId="30" fillId="0" borderId="49" xfId="4" applyFont="1" applyBorder="1" applyAlignment="1" applyProtection="1">
      <alignment horizontal="left"/>
      <protection hidden="1"/>
    </xf>
    <xf numFmtId="0" fontId="2" fillId="0" borderId="50" xfId="4" applyFont="1" applyBorder="1" applyAlignment="1" applyProtection="1">
      <alignment horizontal="center"/>
      <protection hidden="1"/>
    </xf>
    <xf numFmtId="0" fontId="30" fillId="0" borderId="50" xfId="4" applyFont="1" applyFill="1" applyBorder="1" applyAlignment="1" applyProtection="1">
      <alignment horizontal="center"/>
      <protection hidden="1"/>
    </xf>
    <xf numFmtId="0" fontId="30" fillId="0" borderId="50" xfId="4" applyFont="1" applyFill="1" applyBorder="1" applyAlignment="1" applyProtection="1">
      <alignment horizontal="right"/>
      <protection hidden="1"/>
    </xf>
    <xf numFmtId="0" fontId="30" fillId="0" borderId="50" xfId="4" applyFont="1" applyBorder="1" applyProtection="1">
      <protection hidden="1"/>
    </xf>
    <xf numFmtId="0" fontId="30" fillId="0" borderId="50" xfId="4" applyFont="1" applyBorder="1" applyAlignment="1" applyProtection="1">
      <alignment horizontal="center"/>
      <protection hidden="1"/>
    </xf>
    <xf numFmtId="0" fontId="42" fillId="0" borderId="0" xfId="4" applyFont="1" applyBorder="1" applyProtection="1">
      <protection hidden="1"/>
    </xf>
    <xf numFmtId="0" fontId="30" fillId="0" borderId="48" xfId="4" applyFont="1" applyBorder="1" applyAlignment="1" applyProtection="1">
      <alignment horizontal="center"/>
      <protection hidden="1"/>
    </xf>
    <xf numFmtId="0" fontId="2" fillId="0" borderId="0" xfId="4" applyFont="1" applyBorder="1" applyAlignment="1" applyProtection="1">
      <alignment horizontal="center"/>
      <protection hidden="1"/>
    </xf>
    <xf numFmtId="0" fontId="30" fillId="0" borderId="0" xfId="4" applyFont="1" applyFill="1" applyBorder="1" applyAlignment="1" applyProtection="1">
      <alignment horizontal="center"/>
      <protection hidden="1"/>
    </xf>
    <xf numFmtId="0" fontId="30" fillId="0" borderId="0" xfId="4" applyFont="1" applyFill="1" applyBorder="1" applyAlignment="1" applyProtection="1">
      <alignment horizontal="right"/>
      <protection hidden="1"/>
    </xf>
    <xf numFmtId="0" fontId="30" fillId="0" borderId="0" xfId="4" applyFont="1" applyBorder="1" applyProtection="1">
      <protection hidden="1"/>
    </xf>
    <xf numFmtId="0" fontId="30" fillId="0" borderId="52" xfId="4" applyFont="1" applyBorder="1" applyAlignment="1" applyProtection="1">
      <alignment horizontal="center"/>
      <protection hidden="1"/>
    </xf>
    <xf numFmtId="0" fontId="43" fillId="0" borderId="38" xfId="4" applyFont="1" applyBorder="1" applyAlignment="1" applyProtection="1">
      <alignment horizontal="center"/>
      <protection hidden="1"/>
    </xf>
    <xf numFmtId="0" fontId="33" fillId="0" borderId="38" xfId="4" applyFont="1" applyBorder="1" applyAlignment="1" applyProtection="1">
      <alignment horizontal="center"/>
      <protection hidden="1"/>
    </xf>
    <xf numFmtId="0" fontId="33" fillId="0" borderId="38" xfId="4" applyFont="1" applyBorder="1" applyAlignment="1" applyProtection="1">
      <alignment horizontal="right"/>
      <protection hidden="1"/>
    </xf>
    <xf numFmtId="0" fontId="30" fillId="0" borderId="38" xfId="4" applyFont="1" applyBorder="1" applyProtection="1">
      <protection hidden="1"/>
    </xf>
    <xf numFmtId="0" fontId="43" fillId="0" borderId="38" xfId="4" applyFont="1" applyBorder="1" applyAlignment="1" applyProtection="1">
      <alignment horizontal="left"/>
      <protection hidden="1"/>
    </xf>
    <xf numFmtId="0" fontId="30" fillId="0" borderId="38" xfId="4" applyFont="1" applyFill="1" applyBorder="1" applyProtection="1">
      <protection hidden="1"/>
    </xf>
    <xf numFmtId="0" fontId="30" fillId="0" borderId="0" xfId="4" applyFont="1" applyAlignment="1" applyProtection="1">
      <alignment horizontal="center"/>
      <protection hidden="1"/>
    </xf>
    <xf numFmtId="0" fontId="30" fillId="0" borderId="2" xfId="4" applyFont="1" applyBorder="1" applyProtection="1">
      <protection hidden="1"/>
    </xf>
    <xf numFmtId="0" fontId="2" fillId="4" borderId="0" xfId="4" applyFont="1" applyFill="1" applyBorder="1" applyAlignment="1">
      <alignment horizontal="center" wrapText="1"/>
    </xf>
    <xf numFmtId="0" fontId="3" fillId="4" borderId="0" xfId="4" applyFont="1" applyFill="1" applyBorder="1" applyAlignment="1">
      <alignment horizontal="center" wrapText="1"/>
    </xf>
    <xf numFmtId="0" fontId="4" fillId="4" borderId="0" xfId="4" applyFont="1" applyFill="1" applyBorder="1" applyAlignment="1">
      <alignment wrapText="1"/>
    </xf>
    <xf numFmtId="0" fontId="2" fillId="4" borderId="0" xfId="4" applyFont="1" applyFill="1" applyBorder="1" applyAlignment="1">
      <alignment wrapText="1"/>
    </xf>
    <xf numFmtId="0" fontId="4" fillId="4" borderId="0" xfId="4" applyFont="1" applyFill="1" applyBorder="1" applyAlignment="1">
      <alignment horizontal="center" wrapText="1"/>
    </xf>
    <xf numFmtId="0" fontId="37" fillId="4" borderId="0" xfId="3" applyFont="1" applyFill="1" applyBorder="1" applyAlignment="1" applyProtection="1">
      <alignment horizontal="center"/>
      <protection hidden="1"/>
    </xf>
    <xf numFmtId="0" fontId="44" fillId="13" borderId="0" xfId="4" applyFont="1" applyFill="1" applyBorder="1" applyAlignment="1" applyProtection="1">
      <alignment horizontal="center"/>
      <protection hidden="1"/>
    </xf>
    <xf numFmtId="0" fontId="45" fillId="13" borderId="0" xfId="4" applyFont="1" applyFill="1" applyBorder="1" applyProtection="1">
      <protection hidden="1"/>
    </xf>
    <xf numFmtId="0" fontId="2" fillId="4" borderId="0" xfId="4" applyFont="1" applyFill="1" applyBorder="1" applyProtection="1">
      <protection hidden="1"/>
    </xf>
    <xf numFmtId="0" fontId="42" fillId="4" borderId="0" xfId="4" applyFont="1" applyFill="1" applyBorder="1" applyAlignment="1" applyProtection="1">
      <alignment horizontal="center"/>
      <protection hidden="1"/>
    </xf>
    <xf numFmtId="0" fontId="42" fillId="0" borderId="49" xfId="4" applyFont="1" applyBorder="1" applyAlignment="1" applyProtection="1">
      <alignment horizontal="left"/>
      <protection hidden="1"/>
    </xf>
    <xf numFmtId="0" fontId="13" fillId="0" borderId="50" xfId="4" applyFont="1" applyBorder="1" applyAlignment="1" applyProtection="1">
      <alignment horizontal="center"/>
      <protection hidden="1"/>
    </xf>
    <xf numFmtId="0" fontId="42" fillId="0" borderId="50" xfId="4" applyFont="1" applyFill="1" applyBorder="1" applyAlignment="1" applyProtection="1">
      <alignment horizontal="center"/>
      <protection hidden="1"/>
    </xf>
    <xf numFmtId="0" fontId="42" fillId="0" borderId="50" xfId="4" applyFont="1" applyFill="1" applyBorder="1" applyAlignment="1" applyProtection="1">
      <alignment horizontal="right"/>
      <protection hidden="1"/>
    </xf>
    <xf numFmtId="0" fontId="42" fillId="0" borderId="50" xfId="4" applyFont="1" applyBorder="1" applyProtection="1">
      <protection hidden="1"/>
    </xf>
    <xf numFmtId="0" fontId="42" fillId="0" borderId="50" xfId="4" applyFont="1" applyBorder="1" applyAlignment="1" applyProtection="1">
      <alignment horizontal="center"/>
      <protection hidden="1"/>
    </xf>
    <xf numFmtId="0" fontId="42" fillId="0" borderId="0" xfId="4" applyFont="1" applyProtection="1">
      <protection hidden="1"/>
    </xf>
    <xf numFmtId="0" fontId="42" fillId="0" borderId="48" xfId="4" applyFont="1" applyBorder="1" applyAlignment="1" applyProtection="1">
      <alignment horizontal="left"/>
      <protection hidden="1"/>
    </xf>
    <xf numFmtId="0" fontId="13" fillId="0" borderId="0" xfId="4" applyFont="1" applyBorder="1" applyAlignment="1" applyProtection="1">
      <alignment horizontal="center"/>
      <protection hidden="1"/>
    </xf>
    <xf numFmtId="0" fontId="42" fillId="0" borderId="0" xfId="4" applyFont="1" applyFill="1" applyBorder="1" applyAlignment="1" applyProtection="1">
      <alignment horizontal="center"/>
      <protection hidden="1"/>
    </xf>
    <xf numFmtId="0" fontId="42" fillId="0" borderId="0" xfId="4" applyFont="1" applyFill="1" applyBorder="1" applyAlignment="1" applyProtection="1">
      <alignment horizontal="right"/>
      <protection hidden="1"/>
    </xf>
    <xf numFmtId="0" fontId="42" fillId="0" borderId="0" xfId="4" applyFont="1" applyBorder="1" applyAlignment="1" applyProtection="1">
      <alignment horizontal="center"/>
      <protection hidden="1"/>
    </xf>
    <xf numFmtId="0" fontId="42" fillId="0" borderId="52" xfId="4" applyFont="1" applyBorder="1" applyAlignment="1" applyProtection="1">
      <alignment horizontal="center"/>
      <protection hidden="1"/>
    </xf>
    <xf numFmtId="0" fontId="46" fillId="0" borderId="38" xfId="4" applyFont="1" applyBorder="1" applyAlignment="1" applyProtection="1">
      <alignment horizontal="center"/>
      <protection hidden="1"/>
    </xf>
    <xf numFmtId="0" fontId="34" fillId="0" borderId="38" xfId="4" applyFont="1" applyBorder="1" applyAlignment="1" applyProtection="1">
      <alignment horizontal="center"/>
      <protection hidden="1"/>
    </xf>
    <xf numFmtId="0" fontId="34" fillId="0" borderId="38" xfId="4" applyFont="1" applyBorder="1" applyAlignment="1" applyProtection="1">
      <alignment horizontal="right"/>
      <protection hidden="1"/>
    </xf>
    <xf numFmtId="0" fontId="42" fillId="0" borderId="38" xfId="4" applyFont="1" applyBorder="1" applyProtection="1">
      <protection hidden="1"/>
    </xf>
    <xf numFmtId="0" fontId="42" fillId="0" borderId="38" xfId="4" applyFont="1" applyFill="1" applyBorder="1" applyAlignment="1" applyProtection="1">
      <alignment horizontal="center"/>
      <protection hidden="1"/>
    </xf>
    <xf numFmtId="0" fontId="42" fillId="0" borderId="38" xfId="4" applyFont="1" applyBorder="1" applyAlignment="1" applyProtection="1">
      <alignment horizontal="center"/>
      <protection hidden="1"/>
    </xf>
    <xf numFmtId="0" fontId="42" fillId="0" borderId="38" xfId="4" applyFont="1" applyFill="1" applyBorder="1" applyProtection="1">
      <protection hidden="1"/>
    </xf>
    <xf numFmtId="0" fontId="36" fillId="0" borderId="0" xfId="4" applyFont="1" applyBorder="1" applyAlignment="1" applyProtection="1">
      <alignment horizontal="center"/>
      <protection hidden="1"/>
    </xf>
    <xf numFmtId="0" fontId="36" fillId="0" borderId="0" xfId="4" applyFont="1" applyBorder="1" applyProtection="1">
      <protection hidden="1"/>
    </xf>
    <xf numFmtId="0" fontId="35" fillId="0" borderId="0" xfId="4" applyFont="1" applyBorder="1" applyAlignment="1" applyProtection="1">
      <alignment horizontal="center"/>
      <protection hidden="1"/>
    </xf>
    <xf numFmtId="0" fontId="36" fillId="0" borderId="0" xfId="4" applyFont="1" applyFill="1" applyBorder="1" applyAlignment="1" applyProtection="1">
      <alignment horizontal="right"/>
      <protection hidden="1"/>
    </xf>
    <xf numFmtId="0" fontId="36" fillId="0" borderId="0" xfId="4" applyFont="1" applyFill="1" applyBorder="1" applyAlignment="1" applyProtection="1">
      <alignment horizontal="center"/>
      <protection hidden="1"/>
    </xf>
    <xf numFmtId="0" fontId="36" fillId="0" borderId="0" xfId="4" applyFont="1" applyFill="1" applyBorder="1" applyProtection="1">
      <protection hidden="1"/>
    </xf>
    <xf numFmtId="0" fontId="2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 wrapText="1"/>
    </xf>
    <xf numFmtId="0" fontId="2" fillId="0" borderId="0" xfId="4" applyFont="1" applyBorder="1" applyAlignment="1">
      <alignment wrapText="1"/>
    </xf>
    <xf numFmtId="0" fontId="37" fillId="0" borderId="0" xfId="3" applyFont="1" applyFill="1" applyBorder="1" applyAlignment="1" applyProtection="1">
      <alignment horizontal="center"/>
      <protection hidden="1"/>
    </xf>
    <xf numFmtId="0" fontId="2" fillId="0" borderId="4" xfId="4" applyFont="1" applyFill="1" applyBorder="1" applyAlignment="1" applyProtection="1">
      <alignment horizontal="center"/>
      <protection hidden="1"/>
    </xf>
    <xf numFmtId="0" fontId="34" fillId="0" borderId="0" xfId="4" applyFont="1" applyBorder="1" applyProtection="1">
      <protection hidden="1"/>
    </xf>
    <xf numFmtId="0" fontId="30" fillId="13" borderId="0" xfId="4" applyFont="1" applyFill="1" applyProtection="1">
      <protection hidden="1"/>
    </xf>
    <xf numFmtId="0" fontId="53" fillId="13" borderId="40" xfId="4" applyFont="1" applyFill="1" applyBorder="1" applyAlignment="1" applyProtection="1">
      <alignment horizontal="center"/>
      <protection hidden="1"/>
    </xf>
    <xf numFmtId="0" fontId="33" fillId="13" borderId="40" xfId="4" applyFont="1" applyFill="1" applyBorder="1" applyProtection="1">
      <protection hidden="1"/>
    </xf>
    <xf numFmtId="0" fontId="33" fillId="13" borderId="56" xfId="4" applyFont="1" applyFill="1" applyBorder="1" applyAlignment="1" applyProtection="1">
      <alignment horizontal="center" vertical="center" wrapText="1"/>
      <protection hidden="1"/>
    </xf>
    <xf numFmtId="0" fontId="35" fillId="13" borderId="42" xfId="4" applyFont="1" applyFill="1" applyBorder="1" applyAlignment="1" applyProtection="1">
      <alignment horizontal="center" vertical="center" wrapText="1"/>
      <protection hidden="1"/>
    </xf>
    <xf numFmtId="0" fontId="33" fillId="13" borderId="0" xfId="4" applyFont="1" applyFill="1" applyProtection="1">
      <protection hidden="1"/>
    </xf>
    <xf numFmtId="0" fontId="53" fillId="13" borderId="44" xfId="4" applyFont="1" applyFill="1" applyBorder="1" applyAlignment="1" applyProtection="1">
      <alignment horizontal="center"/>
      <protection hidden="1"/>
    </xf>
    <xf numFmtId="0" fontId="33" fillId="13" borderId="44" xfId="4" applyFont="1" applyFill="1" applyBorder="1" applyProtection="1">
      <protection hidden="1"/>
    </xf>
    <xf numFmtId="0" fontId="33" fillId="13" borderId="57" xfId="4" applyFont="1" applyFill="1" applyBorder="1" applyAlignment="1" applyProtection="1">
      <alignment horizontal="center" vertical="center" wrapText="1"/>
      <protection hidden="1"/>
    </xf>
    <xf numFmtId="0" fontId="35" fillId="13" borderId="46" xfId="4" applyFont="1" applyFill="1" applyBorder="1" applyAlignment="1" applyProtection="1">
      <alignment horizontal="center" vertical="center" wrapText="1"/>
      <protection hidden="1"/>
    </xf>
    <xf numFmtId="0" fontId="30" fillId="13" borderId="2" xfId="4" applyFont="1" applyFill="1" applyBorder="1" applyAlignment="1">
      <alignment horizontal="center" vertical="center" wrapText="1"/>
    </xf>
    <xf numFmtId="0" fontId="2" fillId="13" borderId="2" xfId="4" applyFont="1" applyFill="1" applyBorder="1" applyAlignment="1" applyProtection="1">
      <alignment horizontal="center"/>
      <protection hidden="1"/>
    </xf>
    <xf numFmtId="0" fontId="37" fillId="0" borderId="2" xfId="4" applyFont="1" applyFill="1" applyBorder="1" applyAlignment="1" applyProtection="1">
      <alignment horizontal="center"/>
      <protection hidden="1"/>
    </xf>
    <xf numFmtId="0" fontId="36" fillId="13" borderId="2" xfId="4" applyFont="1" applyFill="1" applyBorder="1" applyAlignment="1" applyProtection="1">
      <alignment horizontal="center"/>
      <protection hidden="1"/>
    </xf>
    <xf numFmtId="0" fontId="55" fillId="0" borderId="2" xfId="4" applyFont="1" applyBorder="1"/>
    <xf numFmtId="0" fontId="30" fillId="13" borderId="0" xfId="4" applyFont="1" applyFill="1" applyAlignment="1" applyProtection="1">
      <alignment horizontal="center"/>
      <protection hidden="1"/>
    </xf>
    <xf numFmtId="0" fontId="47" fillId="13" borderId="0" xfId="4" applyFont="1" applyFill="1" applyAlignment="1" applyProtection="1">
      <alignment horizontal="center"/>
      <protection hidden="1"/>
    </xf>
    <xf numFmtId="0" fontId="3" fillId="13" borderId="0" xfId="4" applyFont="1" applyFill="1" applyProtection="1">
      <protection hidden="1"/>
    </xf>
    <xf numFmtId="0" fontId="4" fillId="13" borderId="0" xfId="4" applyFont="1" applyFill="1" applyProtection="1">
      <protection hidden="1"/>
    </xf>
    <xf numFmtId="0" fontId="2" fillId="13" borderId="0" xfId="4" applyFont="1" applyFill="1" applyAlignment="1" applyProtection="1">
      <alignment horizontal="left"/>
      <protection hidden="1"/>
    </xf>
    <xf numFmtId="0" fontId="53" fillId="13" borderId="0" xfId="4" applyFont="1" applyFill="1" applyAlignment="1" applyProtection="1">
      <alignment horizontal="center"/>
      <protection hidden="1"/>
    </xf>
    <xf numFmtId="0" fontId="36" fillId="13" borderId="0" xfId="4" applyFont="1" applyFill="1" applyAlignment="1" applyProtection="1">
      <alignment horizontal="center"/>
      <protection hidden="1"/>
    </xf>
    <xf numFmtId="0" fontId="35" fillId="13" borderId="49" xfId="4" applyFont="1" applyFill="1" applyBorder="1" applyAlignment="1" applyProtection="1">
      <alignment horizontal="center" vertical="center"/>
      <protection hidden="1"/>
    </xf>
    <xf numFmtId="0" fontId="47" fillId="13" borderId="50" xfId="4" applyFont="1" applyFill="1" applyBorder="1" applyAlignment="1" applyProtection="1">
      <alignment horizontal="center"/>
      <protection hidden="1"/>
    </xf>
    <xf numFmtId="1" fontId="3" fillId="4" borderId="50" xfId="4" applyNumberFormat="1" applyFont="1" applyFill="1" applyBorder="1" applyAlignment="1" applyProtection="1">
      <alignment horizontal="center" vertical="center"/>
      <protection hidden="1"/>
    </xf>
    <xf numFmtId="0" fontId="47" fillId="13" borderId="50" xfId="4" applyFont="1" applyFill="1" applyBorder="1" applyAlignment="1" applyProtection="1">
      <alignment horizontal="right"/>
      <protection hidden="1"/>
    </xf>
    <xf numFmtId="0" fontId="47" fillId="13" borderId="50" xfId="4" applyFont="1" applyFill="1" applyBorder="1" applyAlignment="1" applyProtection="1">
      <alignment horizontal="left"/>
      <protection hidden="1"/>
    </xf>
    <xf numFmtId="0" fontId="36" fillId="13" borderId="50" xfId="4" applyFont="1" applyFill="1" applyBorder="1" applyAlignment="1" applyProtection="1">
      <alignment horizontal="center"/>
      <protection hidden="1"/>
    </xf>
    <xf numFmtId="0" fontId="47" fillId="13" borderId="50" xfId="4" applyFont="1" applyFill="1" applyBorder="1" applyAlignment="1" applyProtection="1">
      <alignment horizontal="center" vertical="center"/>
      <protection hidden="1"/>
    </xf>
    <xf numFmtId="0" fontId="36" fillId="13" borderId="50" xfId="4" applyFont="1" applyFill="1" applyBorder="1" applyProtection="1">
      <protection hidden="1"/>
    </xf>
    <xf numFmtId="0" fontId="36" fillId="13" borderId="48" xfId="4" applyFont="1" applyFill="1" applyBorder="1" applyAlignment="1" applyProtection="1">
      <alignment horizontal="center"/>
      <protection hidden="1"/>
    </xf>
    <xf numFmtId="0" fontId="36" fillId="13" borderId="0" xfId="4" applyFont="1" applyFill="1" applyBorder="1" applyAlignment="1" applyProtection="1">
      <alignment horizontal="center"/>
      <protection hidden="1"/>
    </xf>
    <xf numFmtId="0" fontId="30" fillId="13" borderId="0" xfId="4" applyFont="1" applyFill="1" applyBorder="1" applyProtection="1">
      <protection hidden="1"/>
    </xf>
    <xf numFmtId="0" fontId="35" fillId="13" borderId="48" xfId="4" applyFont="1" applyFill="1" applyBorder="1" applyAlignment="1" applyProtection="1">
      <alignment horizontal="center" vertical="center"/>
      <protection hidden="1"/>
    </xf>
    <xf numFmtId="0" fontId="47" fillId="13" borderId="0" xfId="4" applyFont="1" applyFill="1" applyBorder="1" applyAlignment="1" applyProtection="1">
      <alignment horizontal="center"/>
      <protection hidden="1"/>
    </xf>
    <xf numFmtId="1" fontId="3" fillId="4" borderId="0" xfId="4" applyNumberFormat="1" applyFont="1" applyFill="1" applyBorder="1" applyAlignment="1" applyProtection="1">
      <alignment horizontal="center" vertical="center"/>
      <protection hidden="1"/>
    </xf>
    <xf numFmtId="0" fontId="47" fillId="13" borderId="0" xfId="4" applyFont="1" applyFill="1" applyBorder="1" applyAlignment="1" applyProtection="1">
      <alignment horizontal="right"/>
      <protection hidden="1"/>
    </xf>
    <xf numFmtId="0" fontId="47" fillId="13" borderId="0" xfId="4" applyFont="1" applyFill="1" applyBorder="1" applyAlignment="1" applyProtection="1">
      <alignment horizontal="left"/>
      <protection hidden="1"/>
    </xf>
    <xf numFmtId="0" fontId="47" fillId="13" borderId="0" xfId="4" applyFont="1" applyFill="1" applyBorder="1" applyAlignment="1" applyProtection="1">
      <alignment horizontal="center" vertical="center"/>
      <protection hidden="1"/>
    </xf>
    <xf numFmtId="0" fontId="36" fillId="13" borderId="0" xfId="4" applyFont="1" applyFill="1" applyBorder="1" applyProtection="1">
      <protection hidden="1"/>
    </xf>
    <xf numFmtId="0" fontId="36" fillId="13" borderId="52" xfId="4" applyFont="1" applyFill="1" applyBorder="1" applyAlignment="1" applyProtection="1">
      <alignment horizontal="center"/>
      <protection hidden="1"/>
    </xf>
    <xf numFmtId="0" fontId="47" fillId="13" borderId="38" xfId="4" applyFont="1" applyFill="1" applyBorder="1" applyAlignment="1" applyProtection="1">
      <alignment horizontal="center" vertical="center"/>
      <protection hidden="1"/>
    </xf>
    <xf numFmtId="1" fontId="3" fillId="4" borderId="38" xfId="4" applyNumberFormat="1" applyFont="1" applyFill="1" applyBorder="1" applyAlignment="1" applyProtection="1">
      <alignment horizontal="center" vertical="center"/>
      <protection hidden="1"/>
    </xf>
    <xf numFmtId="0" fontId="56" fillId="13" borderId="38" xfId="4" applyFont="1" applyFill="1" applyBorder="1" applyAlignment="1" applyProtection="1">
      <alignment horizontal="right"/>
      <protection hidden="1"/>
    </xf>
    <xf numFmtId="0" fontId="47" fillId="4" borderId="38" xfId="4" applyFont="1" applyFill="1" applyBorder="1" applyAlignment="1" applyProtection="1">
      <alignment horizontal="left" vertical="center"/>
      <protection hidden="1"/>
    </xf>
    <xf numFmtId="0" fontId="57" fillId="13" borderId="38" xfId="4" applyFont="1" applyFill="1" applyBorder="1" applyAlignment="1" applyProtection="1">
      <alignment horizontal="center"/>
      <protection hidden="1"/>
    </xf>
    <xf numFmtId="0" fontId="36" fillId="13" borderId="38" xfId="4" applyFont="1" applyFill="1" applyBorder="1" applyProtection="1">
      <protection hidden="1"/>
    </xf>
    <xf numFmtId="0" fontId="47" fillId="13" borderId="38" xfId="4" applyFont="1" applyFill="1" applyBorder="1" applyAlignment="1" applyProtection="1">
      <alignment horizontal="center"/>
      <protection hidden="1"/>
    </xf>
    <xf numFmtId="0" fontId="56" fillId="13" borderId="0" xfId="4" applyFont="1" applyFill="1" applyBorder="1" applyAlignment="1" applyProtection="1">
      <alignment horizontal="right"/>
      <protection hidden="1"/>
    </xf>
    <xf numFmtId="0" fontId="47" fillId="4" borderId="0" xfId="4" applyFont="1" applyFill="1" applyBorder="1" applyAlignment="1" applyProtection="1">
      <alignment horizontal="left" vertical="center"/>
      <protection hidden="1"/>
    </xf>
    <xf numFmtId="0" fontId="57" fillId="13" borderId="0" xfId="4" applyFont="1" applyFill="1" applyBorder="1" applyAlignment="1" applyProtection="1">
      <alignment horizontal="center"/>
      <protection hidden="1"/>
    </xf>
    <xf numFmtId="0" fontId="4" fillId="13" borderId="0" xfId="4" applyFont="1" applyFill="1" applyBorder="1" applyProtection="1">
      <protection hidden="1"/>
    </xf>
    <xf numFmtId="0" fontId="2" fillId="13" borderId="0" xfId="4" applyFont="1" applyFill="1" applyBorder="1" applyAlignment="1" applyProtection="1">
      <alignment horizontal="left"/>
      <protection hidden="1"/>
    </xf>
    <xf numFmtId="0" fontId="53" fillId="13" borderId="0" xfId="4" applyFont="1" applyFill="1" applyBorder="1" applyAlignment="1" applyProtection="1">
      <alignment horizontal="center"/>
      <protection hidden="1"/>
    </xf>
    <xf numFmtId="0" fontId="30" fillId="13" borderId="0" xfId="4" applyFont="1" applyFill="1" applyBorder="1" applyAlignment="1" applyProtection="1">
      <alignment horizontal="center"/>
      <protection hidden="1"/>
    </xf>
    <xf numFmtId="0" fontId="36" fillId="13" borderId="4" xfId="4" applyFont="1" applyFill="1" applyBorder="1" applyAlignment="1" applyProtection="1">
      <alignment horizontal="center"/>
      <protection hidden="1"/>
    </xf>
    <xf numFmtId="0" fontId="2" fillId="13" borderId="0" xfId="4" applyFont="1" applyFill="1" applyBorder="1" applyAlignment="1" applyProtection="1">
      <alignment horizontal="left" vertical="center"/>
      <protection hidden="1"/>
    </xf>
    <xf numFmtId="0" fontId="37" fillId="13" borderId="0" xfId="4" applyFont="1" applyFill="1" applyBorder="1" applyAlignment="1" applyProtection="1">
      <alignment horizontal="center" vertical="center"/>
      <protection hidden="1"/>
    </xf>
    <xf numFmtId="0" fontId="2" fillId="13" borderId="0" xfId="4" applyFont="1" applyFill="1" applyBorder="1" applyAlignment="1" applyProtection="1">
      <alignment horizontal="center" vertical="center"/>
      <protection hidden="1"/>
    </xf>
    <xf numFmtId="0" fontId="30" fillId="13" borderId="40" xfId="4" applyFont="1" applyFill="1" applyBorder="1" applyAlignment="1">
      <alignment horizontal="center" vertical="center" wrapText="1"/>
    </xf>
    <xf numFmtId="0" fontId="4" fillId="13" borderId="0" xfId="4" applyFont="1" applyFill="1" applyBorder="1" applyAlignment="1" applyProtection="1">
      <alignment horizontal="left" vertical="center"/>
      <protection hidden="1"/>
    </xf>
    <xf numFmtId="0" fontId="53" fillId="13" borderId="0" xfId="4" applyFont="1" applyFill="1" applyBorder="1" applyAlignment="1" applyProtection="1">
      <alignment horizontal="center" vertical="center"/>
      <protection hidden="1"/>
    </xf>
    <xf numFmtId="0" fontId="2" fillId="13" borderId="0" xfId="4" applyFont="1" applyFill="1" applyBorder="1" applyAlignment="1" applyProtection="1">
      <alignment horizontal="center"/>
      <protection hidden="1"/>
    </xf>
    <xf numFmtId="0" fontId="47" fillId="13" borderId="48" xfId="4" applyFont="1" applyFill="1" applyBorder="1" applyAlignment="1" applyProtection="1">
      <alignment horizontal="center"/>
      <protection hidden="1"/>
    </xf>
    <xf numFmtId="0" fontId="61" fillId="13" borderId="38" xfId="4" applyFont="1" applyFill="1" applyBorder="1" applyAlignment="1" applyProtection="1">
      <alignment horizontal="center"/>
      <protection hidden="1"/>
    </xf>
    <xf numFmtId="0" fontId="56" fillId="13" borderId="38" xfId="4" applyFont="1" applyFill="1" applyBorder="1" applyAlignment="1" applyProtection="1">
      <alignment horizontal="left" vertical="center"/>
      <protection hidden="1"/>
    </xf>
    <xf numFmtId="0" fontId="36" fillId="13" borderId="38" xfId="4" applyFont="1" applyFill="1" applyBorder="1" applyAlignment="1" applyProtection="1">
      <alignment horizontal="center"/>
      <protection hidden="1"/>
    </xf>
    <xf numFmtId="0" fontId="61" fillId="13" borderId="0" xfId="4" applyFont="1" applyFill="1" applyBorder="1" applyAlignment="1" applyProtection="1">
      <alignment horizontal="center"/>
      <protection hidden="1"/>
    </xf>
    <xf numFmtId="0" fontId="37" fillId="13" borderId="0" xfId="4" applyFont="1" applyFill="1" applyAlignment="1" applyProtection="1">
      <alignment horizontal="center"/>
      <protection hidden="1"/>
    </xf>
    <xf numFmtId="0" fontId="36" fillId="13" borderId="4" xfId="4" applyFont="1" applyFill="1" applyBorder="1" applyAlignment="1" applyProtection="1">
      <alignment horizontal="left"/>
      <protection hidden="1"/>
    </xf>
    <xf numFmtId="0" fontId="47" fillId="0" borderId="4" xfId="4" applyFont="1" applyFill="1" applyBorder="1" applyAlignment="1" applyProtection="1">
      <alignment horizontal="center"/>
      <protection hidden="1"/>
    </xf>
    <xf numFmtId="0" fontId="13" fillId="0" borderId="0" xfId="4" applyFont="1"/>
    <xf numFmtId="0" fontId="47" fillId="13" borderId="0" xfId="4" applyFont="1" applyFill="1" applyAlignment="1" applyProtection="1">
      <alignment horizontal="left"/>
      <protection hidden="1"/>
    </xf>
    <xf numFmtId="0" fontId="35" fillId="13" borderId="49" xfId="4" applyFont="1" applyFill="1" applyBorder="1" applyAlignment="1" applyProtection="1">
      <alignment horizontal="left" vertical="center"/>
      <protection hidden="1"/>
    </xf>
    <xf numFmtId="0" fontId="3" fillId="13" borderId="50" xfId="4" applyFont="1" applyFill="1" applyBorder="1" applyProtection="1">
      <protection hidden="1"/>
    </xf>
    <xf numFmtId="0" fontId="36" fillId="4" borderId="50" xfId="4" applyFont="1" applyFill="1" applyBorder="1" applyAlignment="1" applyProtection="1">
      <alignment horizontal="right"/>
      <protection hidden="1"/>
    </xf>
    <xf numFmtId="0" fontId="35" fillId="13" borderId="48" xfId="4" applyFont="1" applyFill="1" applyBorder="1" applyAlignment="1" applyProtection="1">
      <alignment horizontal="left" vertical="center"/>
      <protection hidden="1"/>
    </xf>
    <xf numFmtId="0" fontId="3" fillId="13" borderId="0" xfId="4" applyFont="1" applyFill="1" applyBorder="1" applyProtection="1">
      <protection hidden="1"/>
    </xf>
    <xf numFmtId="0" fontId="36" fillId="4" borderId="0" xfId="4" applyFont="1" applyFill="1" applyBorder="1" applyAlignment="1" applyProtection="1">
      <alignment horizontal="right"/>
      <protection hidden="1"/>
    </xf>
    <xf numFmtId="0" fontId="35" fillId="13" borderId="52" xfId="4" applyFont="1" applyFill="1" applyBorder="1" applyAlignment="1" applyProtection="1">
      <alignment horizontal="center" vertical="center"/>
      <protection hidden="1"/>
    </xf>
    <xf numFmtId="0" fontId="3" fillId="13" borderId="38" xfId="4" applyFont="1" applyFill="1" applyBorder="1" applyProtection="1">
      <protection hidden="1"/>
    </xf>
    <xf numFmtId="0" fontId="35" fillId="13" borderId="38" xfId="4" applyFont="1" applyFill="1" applyBorder="1" applyAlignment="1" applyProtection="1">
      <alignment horizontal="right"/>
      <protection hidden="1"/>
    </xf>
    <xf numFmtId="0" fontId="47" fillId="13" borderId="38" xfId="4" applyFont="1" applyFill="1" applyBorder="1" applyAlignment="1" applyProtection="1">
      <alignment horizontal="left"/>
      <protection hidden="1"/>
    </xf>
    <xf numFmtId="0" fontId="35" fillId="13" borderId="0" xfId="4" applyFont="1" applyFill="1" applyBorder="1" applyAlignment="1" applyProtection="1">
      <alignment horizontal="center" vertical="center"/>
      <protection hidden="1"/>
    </xf>
    <xf numFmtId="0" fontId="56" fillId="13" borderId="0" xfId="4" applyFont="1" applyFill="1" applyBorder="1" applyProtection="1">
      <protection hidden="1"/>
    </xf>
    <xf numFmtId="0" fontId="13" fillId="13" borderId="0" xfId="4" applyFont="1" applyFill="1" applyAlignment="1" applyProtection="1">
      <alignment horizontal="center"/>
      <protection hidden="1"/>
    </xf>
    <xf numFmtId="0" fontId="42" fillId="13" borderId="0" xfId="4" applyFont="1" applyFill="1" applyProtection="1">
      <protection hidden="1"/>
    </xf>
    <xf numFmtId="0" fontId="42" fillId="13" borderId="0" xfId="4" applyFont="1" applyFill="1" applyAlignment="1" applyProtection="1">
      <alignment horizontal="center"/>
      <protection hidden="1"/>
    </xf>
    <xf numFmtId="0" fontId="35" fillId="13" borderId="4" xfId="4" applyFont="1" applyFill="1" applyBorder="1" applyAlignment="1" applyProtection="1">
      <alignment horizontal="left"/>
      <protection hidden="1"/>
    </xf>
    <xf numFmtId="0" fontId="30" fillId="2" borderId="2" xfId="4" applyFont="1" applyFill="1" applyBorder="1" applyAlignment="1">
      <alignment horizontal="center" vertical="center" wrapText="1"/>
    </xf>
    <xf numFmtId="0" fontId="36" fillId="2" borderId="47" xfId="4" applyFont="1" applyFill="1" applyBorder="1" applyAlignment="1" applyProtection="1">
      <alignment vertical="top" wrapText="1" readingOrder="1"/>
      <protection locked="0"/>
    </xf>
    <xf numFmtId="0" fontId="2" fillId="2" borderId="2" xfId="4" applyFont="1" applyFill="1" applyBorder="1" applyAlignment="1" applyProtection="1">
      <alignment horizontal="center"/>
      <protection hidden="1"/>
    </xf>
    <xf numFmtId="0" fontId="37" fillId="2" borderId="2" xfId="4" applyFont="1" applyFill="1" applyBorder="1" applyAlignment="1" applyProtection="1">
      <alignment horizontal="center"/>
      <protection hidden="1"/>
    </xf>
    <xf numFmtId="0" fontId="36" fillId="2" borderId="4" xfId="4" applyFont="1" applyFill="1" applyBorder="1" applyAlignment="1" applyProtection="1">
      <alignment horizontal="center"/>
      <protection hidden="1"/>
    </xf>
    <xf numFmtId="0" fontId="30" fillId="0" borderId="0" xfId="4" applyFont="1" applyFill="1" applyBorder="1" applyAlignment="1">
      <alignment horizontal="center" vertical="center" wrapText="1"/>
    </xf>
    <xf numFmtId="0" fontId="47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54" fillId="0" borderId="0" xfId="4" applyFont="1" applyFill="1" applyBorder="1" applyAlignment="1">
      <alignment vertical="center" wrapText="1"/>
    </xf>
    <xf numFmtId="0" fontId="36" fillId="0" borderId="0" xfId="4" applyFont="1" applyFill="1" applyBorder="1" applyAlignment="1" applyProtection="1">
      <alignment vertical="top" wrapText="1" readingOrder="1"/>
      <protection locked="0"/>
    </xf>
    <xf numFmtId="0" fontId="2" fillId="0" borderId="4" xfId="4" applyFont="1" applyBorder="1"/>
    <xf numFmtId="0" fontId="4" fillId="13" borderId="56" xfId="4" applyFont="1" applyFill="1" applyBorder="1" applyAlignment="1" applyProtection="1">
      <alignment horizontal="center"/>
      <protection hidden="1"/>
    </xf>
    <xf numFmtId="0" fontId="4" fillId="13" borderId="56" xfId="4" applyFont="1" applyFill="1" applyBorder="1" applyAlignment="1" applyProtection="1">
      <alignment horizontal="left"/>
      <protection hidden="1"/>
    </xf>
    <xf numFmtId="0" fontId="4" fillId="13" borderId="40" xfId="4" applyFont="1" applyFill="1" applyBorder="1" applyAlignment="1" applyProtection="1">
      <alignment horizontal="center" wrapText="1"/>
      <protection hidden="1"/>
    </xf>
    <xf numFmtId="0" fontId="56" fillId="13" borderId="42" xfId="4" applyFont="1" applyFill="1" applyBorder="1" applyAlignment="1" applyProtection="1">
      <alignment horizontal="center" wrapText="1"/>
      <protection hidden="1"/>
    </xf>
    <xf numFmtId="0" fontId="56" fillId="13" borderId="51" xfId="4" applyFont="1" applyFill="1" applyBorder="1" applyAlignment="1" applyProtection="1">
      <alignment horizontal="center" wrapText="1"/>
      <protection hidden="1"/>
    </xf>
    <xf numFmtId="0" fontId="4" fillId="13" borderId="0" xfId="4" applyFont="1" applyFill="1" applyAlignment="1" applyProtection="1">
      <alignment horizontal="left"/>
      <protection hidden="1"/>
    </xf>
    <xf numFmtId="0" fontId="4" fillId="13" borderId="57" xfId="4" applyFont="1" applyFill="1" applyBorder="1" applyAlignment="1" applyProtection="1">
      <alignment horizontal="center"/>
      <protection hidden="1"/>
    </xf>
    <xf numFmtId="0" fontId="4" fillId="13" borderId="57" xfId="4" applyFont="1" applyFill="1" applyBorder="1" applyAlignment="1" applyProtection="1">
      <alignment horizontal="left"/>
      <protection hidden="1"/>
    </xf>
    <xf numFmtId="0" fontId="4" fillId="13" borderId="44" xfId="4" applyFont="1" applyFill="1" applyBorder="1" applyAlignment="1" applyProtection="1">
      <alignment horizontal="center" wrapText="1"/>
      <protection hidden="1"/>
    </xf>
    <xf numFmtId="0" fontId="56" fillId="13" borderId="46" xfId="4" applyFont="1" applyFill="1" applyBorder="1" applyAlignment="1" applyProtection="1">
      <alignment horizontal="center" wrapText="1"/>
      <protection hidden="1"/>
    </xf>
    <xf numFmtId="0" fontId="56" fillId="13" borderId="53" xfId="4" applyFont="1" applyFill="1" applyBorder="1" applyAlignment="1" applyProtection="1">
      <alignment horizontal="center" wrapText="1"/>
      <protection hidden="1"/>
    </xf>
    <xf numFmtId="0" fontId="53" fillId="0" borderId="2" xfId="4" applyFont="1" applyFill="1" applyBorder="1" applyAlignment="1">
      <alignment horizontal="center"/>
    </xf>
    <xf numFmtId="0" fontId="28" fillId="0" borderId="60" xfId="4" applyBorder="1" applyAlignment="1">
      <alignment horizontal="left" wrapText="1"/>
    </xf>
    <xf numFmtId="0" fontId="37" fillId="4" borderId="4" xfId="4" applyFont="1" applyFill="1" applyBorder="1" applyAlignment="1" applyProtection="1">
      <alignment horizontal="center"/>
      <protection hidden="1"/>
    </xf>
    <xf numFmtId="0" fontId="37" fillId="0" borderId="4" xfId="4" applyFont="1" applyFill="1" applyBorder="1" applyAlignment="1" applyProtection="1">
      <alignment horizontal="center"/>
      <protection hidden="1"/>
    </xf>
    <xf numFmtId="0" fontId="2" fillId="13" borderId="2" xfId="4" applyFont="1" applyFill="1" applyBorder="1" applyAlignment="1" applyProtection="1">
      <alignment horizontal="left"/>
      <protection hidden="1"/>
    </xf>
    <xf numFmtId="0" fontId="2" fillId="4" borderId="0" xfId="4" applyFont="1" applyFill="1" applyAlignment="1" applyProtection="1">
      <alignment horizontal="left"/>
      <protection hidden="1"/>
    </xf>
    <xf numFmtId="0" fontId="2" fillId="13" borderId="25" xfId="4" applyFont="1" applyFill="1" applyBorder="1" applyAlignment="1" applyProtection="1">
      <alignment horizontal="left"/>
      <protection hidden="1"/>
    </xf>
    <xf numFmtId="0" fontId="2" fillId="13" borderId="11" xfId="4" applyFont="1" applyFill="1" applyBorder="1" applyAlignment="1" applyProtection="1">
      <alignment horizontal="center"/>
      <protection hidden="1"/>
    </xf>
    <xf numFmtId="0" fontId="13" fillId="0" borderId="2" xfId="4" applyFont="1" applyBorder="1" applyAlignment="1">
      <alignment horizontal="left" vertical="center"/>
    </xf>
    <xf numFmtId="0" fontId="36" fillId="0" borderId="61" xfId="4" applyFont="1" applyBorder="1" applyAlignment="1" applyProtection="1">
      <alignment vertical="top" wrapText="1" readingOrder="1"/>
      <protection locked="0"/>
    </xf>
    <xf numFmtId="0" fontId="2" fillId="13" borderId="4" xfId="4" applyFont="1" applyFill="1" applyBorder="1" applyAlignment="1" applyProtection="1">
      <alignment horizontal="left"/>
      <protection hidden="1"/>
    </xf>
    <xf numFmtId="0" fontId="13" fillId="0" borderId="2" xfId="4" applyFont="1" applyBorder="1"/>
    <xf numFmtId="0" fontId="13" fillId="13" borderId="2" xfId="4" applyFont="1" applyFill="1" applyBorder="1" applyAlignment="1" applyProtection="1">
      <alignment horizontal="left"/>
      <protection hidden="1"/>
    </xf>
    <xf numFmtId="0" fontId="2" fillId="13" borderId="2" xfId="4" quotePrefix="1" applyFont="1" applyFill="1" applyBorder="1" applyAlignment="1" applyProtection="1">
      <alignment horizontal="left"/>
      <protection hidden="1"/>
    </xf>
    <xf numFmtId="0" fontId="3" fillId="13" borderId="0" xfId="4" applyFont="1" applyFill="1" applyAlignment="1" applyProtection="1">
      <alignment horizontal="center"/>
      <protection hidden="1"/>
    </xf>
    <xf numFmtId="0" fontId="37" fillId="13" borderId="0" xfId="4" applyFont="1" applyFill="1" applyAlignment="1" applyProtection="1">
      <alignment horizontal="left"/>
      <protection hidden="1"/>
    </xf>
    <xf numFmtId="0" fontId="2" fillId="13" borderId="0" xfId="4" applyFont="1" applyFill="1" applyAlignment="1" applyProtection="1">
      <alignment horizontal="center"/>
      <protection hidden="1"/>
    </xf>
    <xf numFmtId="0" fontId="2" fillId="13" borderId="6" xfId="4" applyFont="1" applyFill="1" applyBorder="1" applyAlignment="1" applyProtection="1">
      <alignment horizontal="left"/>
      <protection hidden="1"/>
    </xf>
    <xf numFmtId="0" fontId="69" fillId="0" borderId="0" xfId="4" applyFont="1" applyFill="1" applyBorder="1" applyAlignment="1" applyProtection="1">
      <alignment horizontal="left"/>
      <protection hidden="1"/>
    </xf>
    <xf numFmtId="0" fontId="3" fillId="13" borderId="0" xfId="4" applyFont="1" applyFill="1" applyBorder="1" applyAlignment="1" applyProtection="1">
      <alignment horizontal="center"/>
      <protection hidden="1"/>
    </xf>
    <xf numFmtId="0" fontId="47" fillId="13" borderId="0" xfId="4" applyFont="1" applyFill="1" applyAlignment="1" applyProtection="1">
      <protection hidden="1"/>
    </xf>
    <xf numFmtId="0" fontId="47" fillId="13" borderId="0" xfId="4" applyFont="1" applyFill="1" applyBorder="1" applyAlignment="1" applyProtection="1">
      <protection hidden="1"/>
    </xf>
    <xf numFmtId="0" fontId="47" fillId="4" borderId="49" xfId="4" applyFont="1" applyFill="1" applyBorder="1" applyAlignment="1" applyProtection="1">
      <alignment horizontal="left"/>
      <protection hidden="1"/>
    </xf>
    <xf numFmtId="0" fontId="3" fillId="13" borderId="50" xfId="4" applyFont="1" applyFill="1" applyBorder="1" applyAlignment="1" applyProtection="1">
      <alignment horizontal="center"/>
      <protection hidden="1"/>
    </xf>
    <xf numFmtId="0" fontId="56" fillId="13" borderId="50" xfId="4" applyFont="1" applyFill="1" applyBorder="1" applyAlignment="1" applyProtection="1">
      <alignment horizontal="center"/>
      <protection hidden="1"/>
    </xf>
    <xf numFmtId="0" fontId="47" fillId="13" borderId="50" xfId="4" applyFont="1" applyFill="1" applyBorder="1" applyAlignment="1" applyProtection="1">
      <protection hidden="1"/>
    </xf>
    <xf numFmtId="0" fontId="47" fillId="4" borderId="48" xfId="4" applyFont="1" applyFill="1" applyBorder="1" applyAlignment="1" applyProtection="1">
      <alignment horizontal="left"/>
      <protection hidden="1"/>
    </xf>
    <xf numFmtId="0" fontId="47" fillId="4" borderId="0" xfId="4" applyFont="1" applyFill="1" applyBorder="1" applyAlignment="1" applyProtection="1">
      <alignment horizontal="right"/>
      <protection hidden="1"/>
    </xf>
    <xf numFmtId="0" fontId="56" fillId="13" borderId="0" xfId="4" applyFont="1" applyFill="1" applyBorder="1" applyAlignment="1" applyProtection="1">
      <alignment horizontal="center"/>
      <protection hidden="1"/>
    </xf>
    <xf numFmtId="0" fontId="56" fillId="13" borderId="0" xfId="4" applyFont="1" applyFill="1" applyBorder="1" applyAlignment="1" applyProtection="1">
      <alignment horizontal="left"/>
      <protection hidden="1"/>
    </xf>
    <xf numFmtId="0" fontId="47" fillId="4" borderId="0" xfId="4" applyFont="1" applyFill="1" applyBorder="1" applyAlignment="1" applyProtection="1">
      <alignment horizontal="left"/>
      <protection hidden="1"/>
    </xf>
    <xf numFmtId="0" fontId="56" fillId="13" borderId="0" xfId="4" applyFont="1" applyFill="1" applyBorder="1" applyAlignment="1" applyProtection="1">
      <protection hidden="1"/>
    </xf>
    <xf numFmtId="0" fontId="56" fillId="13" borderId="52" xfId="4" applyFont="1" applyFill="1" applyBorder="1" applyAlignment="1" applyProtection="1">
      <alignment horizontal="left"/>
      <protection hidden="1"/>
    </xf>
    <xf numFmtId="0" fontId="3" fillId="13" borderId="38" xfId="4" applyFont="1" applyFill="1" applyBorder="1" applyAlignment="1" applyProtection="1">
      <alignment horizontal="center"/>
      <protection hidden="1"/>
    </xf>
    <xf numFmtId="0" fontId="56" fillId="13" borderId="38" xfId="4" applyFont="1" applyFill="1" applyBorder="1" applyAlignment="1" applyProtection="1">
      <protection hidden="1"/>
    </xf>
    <xf numFmtId="0" fontId="47" fillId="13" borderId="38" xfId="4" applyFont="1" applyFill="1" applyBorder="1" applyAlignment="1" applyProtection="1">
      <protection hidden="1"/>
    </xf>
    <xf numFmtId="0" fontId="4" fillId="13" borderId="62" xfId="4" applyFont="1" applyFill="1" applyBorder="1" applyAlignment="1" applyProtection="1">
      <alignment horizontal="center" vertical="center" wrapText="1"/>
      <protection hidden="1"/>
    </xf>
    <xf numFmtId="0" fontId="54" fillId="13" borderId="63" xfId="4" applyFont="1" applyFill="1" applyBorder="1" applyAlignment="1" applyProtection="1">
      <alignment horizontal="center" vertical="center" wrapText="1"/>
      <protection hidden="1"/>
    </xf>
    <xf numFmtId="0" fontId="3" fillId="13" borderId="63" xfId="4" applyFont="1" applyFill="1" applyBorder="1" applyAlignment="1" applyProtection="1">
      <alignment horizontal="center" vertical="center" wrapText="1"/>
      <protection hidden="1"/>
    </xf>
    <xf numFmtId="0" fontId="4" fillId="13" borderId="63" xfId="4" applyFont="1" applyFill="1" applyBorder="1" applyAlignment="1" applyProtection="1">
      <alignment horizontal="left" vertical="center" wrapText="1"/>
      <protection hidden="1"/>
    </xf>
    <xf numFmtId="0" fontId="54" fillId="13" borderId="63" xfId="4" applyFont="1" applyFill="1" applyBorder="1" applyAlignment="1" applyProtection="1">
      <alignment horizontal="left" vertical="center" wrapText="1"/>
      <protection hidden="1"/>
    </xf>
    <xf numFmtId="0" fontId="4" fillId="13" borderId="63" xfId="4" applyFont="1" applyFill="1" applyBorder="1" applyAlignment="1" applyProtection="1">
      <alignment horizontal="center" vertical="center"/>
      <protection hidden="1"/>
    </xf>
    <xf numFmtId="0" fontId="4" fillId="13" borderId="63" xfId="4" applyFont="1" applyFill="1" applyBorder="1" applyAlignment="1" applyProtection="1">
      <alignment horizontal="center" vertical="center" wrapText="1"/>
      <protection hidden="1"/>
    </xf>
    <xf numFmtId="0" fontId="56" fillId="13" borderId="42" xfId="4" applyFont="1" applyFill="1" applyBorder="1" applyAlignment="1" applyProtection="1">
      <alignment horizontal="center" vertical="center" wrapText="1"/>
      <protection hidden="1"/>
    </xf>
    <xf numFmtId="0" fontId="56" fillId="13" borderId="51" xfId="4" applyFont="1" applyFill="1" applyBorder="1" applyAlignment="1" applyProtection="1">
      <alignment horizontal="center" vertical="center" wrapText="1"/>
      <protection hidden="1"/>
    </xf>
    <xf numFmtId="0" fontId="4" fillId="13" borderId="54" xfId="4" applyFont="1" applyFill="1" applyBorder="1" applyAlignment="1" applyProtection="1">
      <alignment horizontal="center" vertical="center" wrapText="1"/>
      <protection hidden="1"/>
    </xf>
    <xf numFmtId="0" fontId="70" fillId="13" borderId="38" xfId="4" applyFont="1" applyFill="1" applyBorder="1" applyAlignment="1" applyProtection="1">
      <protection hidden="1"/>
    </xf>
    <xf numFmtId="0" fontId="67" fillId="13" borderId="38" xfId="4" applyFont="1" applyFill="1" applyBorder="1" applyAlignment="1" applyProtection="1">
      <protection hidden="1"/>
    </xf>
    <xf numFmtId="0" fontId="67" fillId="13" borderId="38" xfId="4" applyFont="1" applyFill="1" applyBorder="1" applyAlignment="1" applyProtection="1">
      <alignment horizontal="left"/>
      <protection hidden="1"/>
    </xf>
    <xf numFmtId="0" fontId="36" fillId="0" borderId="64" xfId="4" applyFont="1" applyBorder="1" applyAlignment="1" applyProtection="1">
      <alignment vertical="top" wrapText="1" readingOrder="1"/>
      <protection locked="0"/>
    </xf>
    <xf numFmtId="0" fontId="28" fillId="0" borderId="66" xfId="4" applyBorder="1" applyAlignment="1">
      <alignment horizontal="left" wrapText="1"/>
    </xf>
    <xf numFmtId="0" fontId="36" fillId="0" borderId="2" xfId="4" applyFont="1" applyBorder="1" applyAlignment="1" applyProtection="1">
      <alignment vertical="top" wrapText="1" readingOrder="1"/>
      <protection locked="0"/>
    </xf>
    <xf numFmtId="0" fontId="37" fillId="4" borderId="2" xfId="4" applyFont="1" applyFill="1" applyBorder="1" applyAlignment="1" applyProtection="1">
      <alignment horizontal="center"/>
      <protection hidden="1"/>
    </xf>
    <xf numFmtId="0" fontId="36" fillId="0" borderId="0" xfId="4" applyFont="1" applyBorder="1" applyAlignment="1" applyProtection="1">
      <alignment vertical="top" wrapText="1" readingOrder="1"/>
      <protection locked="0"/>
    </xf>
    <xf numFmtId="0" fontId="2" fillId="13" borderId="0" xfId="4" applyFont="1" applyFill="1" applyAlignment="1" applyProtection="1">
      <alignment horizontal="center" vertical="center"/>
      <protection hidden="1"/>
    </xf>
    <xf numFmtId="0" fontId="28" fillId="4" borderId="0" xfId="4" applyFill="1" applyBorder="1" applyAlignment="1">
      <alignment horizontal="center" wrapText="1"/>
    </xf>
    <xf numFmtId="0" fontId="28" fillId="4" borderId="0" xfId="4" applyFill="1" applyBorder="1" applyAlignment="1">
      <alignment wrapText="1"/>
    </xf>
    <xf numFmtId="0" fontId="28" fillId="4" borderId="0" xfId="4" applyFill="1" applyBorder="1" applyAlignment="1">
      <alignment horizontal="left" wrapText="1"/>
    </xf>
    <xf numFmtId="0" fontId="54" fillId="4" borderId="0" xfId="4" applyFont="1" applyFill="1" applyBorder="1" applyAlignment="1">
      <alignment horizontal="center" wrapText="1"/>
    </xf>
    <xf numFmtId="0" fontId="37" fillId="4" borderId="0" xfId="4" applyFont="1" applyFill="1" applyBorder="1" applyAlignment="1" applyProtection="1">
      <alignment horizontal="center"/>
      <protection hidden="1"/>
    </xf>
    <xf numFmtId="0" fontId="53" fillId="0" borderId="0" xfId="4" applyFont="1" applyFill="1" applyBorder="1" applyAlignment="1">
      <alignment horizontal="center"/>
    </xf>
    <xf numFmtId="0" fontId="13" fillId="13" borderId="0" xfId="4" applyFont="1" applyFill="1" applyBorder="1" applyAlignment="1" applyProtection="1">
      <alignment horizontal="left"/>
      <protection hidden="1"/>
    </xf>
    <xf numFmtId="0" fontId="13" fillId="13" borderId="0" xfId="4" applyFont="1" applyFill="1" applyBorder="1" applyAlignment="1" applyProtection="1">
      <protection hidden="1"/>
    </xf>
    <xf numFmtId="0" fontId="3" fillId="13" borderId="0" xfId="4" applyFont="1" applyFill="1" applyBorder="1" applyAlignment="1" applyProtection="1">
      <protection hidden="1"/>
    </xf>
    <xf numFmtId="0" fontId="13" fillId="13" borderId="0" xfId="4" applyFont="1" applyFill="1" applyAlignment="1" applyProtection="1">
      <protection hidden="1"/>
    </xf>
    <xf numFmtId="0" fontId="13" fillId="4" borderId="48" xfId="4" applyFont="1" applyFill="1" applyBorder="1" applyAlignment="1" applyProtection="1">
      <protection hidden="1"/>
    </xf>
    <xf numFmtId="0" fontId="13" fillId="4" borderId="0" xfId="4" applyFont="1" applyFill="1" applyBorder="1" applyAlignment="1" applyProtection="1">
      <protection hidden="1"/>
    </xf>
    <xf numFmtId="0" fontId="28" fillId="0" borderId="60" xfId="4" applyBorder="1" applyAlignment="1">
      <alignment horizontal="center" wrapText="1"/>
    </xf>
    <xf numFmtId="0" fontId="2" fillId="0" borderId="60" xfId="4" applyFont="1" applyBorder="1" applyAlignment="1">
      <alignment horizontal="center" wrapText="1"/>
    </xf>
    <xf numFmtId="0" fontId="36" fillId="0" borderId="47" xfId="4" applyFont="1" applyBorder="1" applyAlignment="1" applyProtection="1">
      <alignment horizontal="center" vertical="top" wrapText="1" readingOrder="1"/>
      <protection locked="0"/>
    </xf>
    <xf numFmtId="0" fontId="2" fillId="4" borderId="67" xfId="0" applyFont="1" applyFill="1" applyBorder="1" applyAlignment="1">
      <alignment horizontal="center" vertical="center"/>
    </xf>
    <xf numFmtId="0" fontId="74" fillId="0" borderId="0" xfId="1" applyFont="1" applyFill="1" applyAlignment="1" applyProtection="1">
      <alignment horizontal="left"/>
      <protection hidden="1"/>
    </xf>
    <xf numFmtId="0" fontId="75" fillId="0" borderId="0" xfId="1" applyFont="1" applyFill="1" applyAlignment="1" applyProtection="1">
      <alignment horizontal="left"/>
      <protection hidden="1"/>
    </xf>
    <xf numFmtId="0" fontId="77" fillId="0" borderId="40" xfId="1" applyFont="1" applyFill="1" applyBorder="1" applyAlignment="1" applyProtection="1">
      <alignment horizontal="center" vertical="center" wrapText="1"/>
      <protection hidden="1"/>
    </xf>
    <xf numFmtId="0" fontId="48" fillId="0" borderId="41" xfId="1" applyFont="1" applyFill="1" applyBorder="1" applyAlignment="1" applyProtection="1">
      <alignment horizontal="center" vertical="center" wrapText="1"/>
      <protection hidden="1"/>
    </xf>
    <xf numFmtId="0" fontId="48" fillId="0" borderId="42" xfId="1" applyFont="1" applyFill="1" applyBorder="1" applyAlignment="1" applyProtection="1">
      <alignment horizontal="center" vertical="center" wrapText="1"/>
      <protection hidden="1"/>
    </xf>
    <xf numFmtId="0" fontId="48" fillId="0" borderId="0" xfId="1" applyFont="1" applyFill="1" applyProtection="1">
      <protection hidden="1"/>
    </xf>
    <xf numFmtId="0" fontId="75" fillId="0" borderId="0" xfId="1" applyFont="1" applyFill="1" applyProtection="1">
      <protection hidden="1"/>
    </xf>
    <xf numFmtId="0" fontId="77" fillId="0" borderId="44" xfId="1" applyFont="1" applyFill="1" applyBorder="1" applyAlignment="1" applyProtection="1">
      <alignment horizontal="center" vertical="center" wrapText="1"/>
      <protection hidden="1"/>
    </xf>
    <xf numFmtId="0" fontId="77" fillId="0" borderId="44" xfId="1" applyFont="1" applyFill="1" applyBorder="1" applyAlignment="1" applyProtection="1">
      <alignment horizontal="left" vertical="center" wrapText="1"/>
      <protection hidden="1"/>
    </xf>
    <xf numFmtId="0" fontId="48" fillId="0" borderId="45" xfId="1" applyFont="1" applyFill="1" applyBorder="1" applyAlignment="1" applyProtection="1">
      <alignment horizontal="center" vertical="center" wrapText="1"/>
      <protection hidden="1"/>
    </xf>
    <xf numFmtId="0" fontId="48" fillId="0" borderId="46" xfId="1" applyFont="1" applyFill="1" applyBorder="1" applyAlignment="1" applyProtection="1">
      <alignment horizontal="center" vertical="center" wrapText="1"/>
      <protection hidden="1"/>
    </xf>
    <xf numFmtId="0" fontId="53" fillId="0" borderId="2" xfId="1" applyFont="1" applyFill="1" applyBorder="1" applyAlignment="1">
      <alignment horizontal="center"/>
    </xf>
    <xf numFmtId="0" fontId="2" fillId="0" borderId="60" xfId="1" applyFont="1" applyBorder="1" applyAlignment="1">
      <alignment horizontal="center" wrapText="1"/>
    </xf>
    <xf numFmtId="0" fontId="36" fillId="0" borderId="47" xfId="1" applyFont="1" applyBorder="1" applyAlignment="1" applyProtection="1">
      <alignment horizontal="center" vertical="center" wrapText="1" readingOrder="1"/>
      <protection locked="0"/>
    </xf>
    <xf numFmtId="0" fontId="74" fillId="0" borderId="2" xfId="1" applyFont="1" applyFill="1" applyBorder="1" applyAlignment="1" applyProtection="1">
      <alignment horizontal="center"/>
      <protection hidden="1"/>
    </xf>
    <xf numFmtId="0" fontId="37" fillId="0" borderId="4" xfId="1" applyFont="1" applyFill="1" applyBorder="1" applyAlignment="1" applyProtection="1">
      <alignment horizontal="center"/>
      <protection hidden="1"/>
    </xf>
    <xf numFmtId="0" fontId="74" fillId="0" borderId="4" xfId="1" applyFont="1" applyFill="1" applyBorder="1" applyAlignment="1" applyProtection="1">
      <alignment horizontal="center"/>
      <protection hidden="1"/>
    </xf>
    <xf numFmtId="0" fontId="74" fillId="0" borderId="4" xfId="1" applyFont="1" applyFill="1" applyBorder="1" applyAlignment="1" applyProtection="1">
      <alignment horizontal="left"/>
      <protection hidden="1"/>
    </xf>
    <xf numFmtId="0" fontId="36" fillId="0" borderId="47" xfId="1" applyFont="1" applyBorder="1" applyAlignment="1" applyProtection="1">
      <alignment vertical="top" wrapText="1" readingOrder="1"/>
      <protection locked="0"/>
    </xf>
    <xf numFmtId="0" fontId="53" fillId="0" borderId="0" xfId="1" applyFont="1" applyFill="1" applyBorder="1" applyAlignment="1">
      <alignment horizontal="center"/>
    </xf>
    <xf numFmtId="0" fontId="2" fillId="0" borderId="0" xfId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wrapText="1"/>
    </xf>
    <xf numFmtId="0" fontId="2" fillId="0" borderId="0" xfId="1" applyBorder="1" applyAlignment="1">
      <alignment wrapText="1"/>
    </xf>
    <xf numFmtId="0" fontId="54" fillId="13" borderId="0" xfId="1" applyFont="1" applyFill="1" applyBorder="1" applyAlignment="1">
      <alignment horizontal="center" vertical="center"/>
    </xf>
    <xf numFmtId="0" fontId="74" fillId="0" borderId="0" xfId="1" applyFont="1" applyFill="1" applyBorder="1" applyAlignment="1" applyProtection="1">
      <alignment horizontal="center"/>
      <protection hidden="1"/>
    </xf>
    <xf numFmtId="0" fontId="37" fillId="0" borderId="0" xfId="1" applyFont="1" applyFill="1" applyBorder="1" applyAlignment="1" applyProtection="1">
      <alignment horizontal="center"/>
      <protection hidden="1"/>
    </xf>
    <xf numFmtId="0" fontId="74" fillId="4" borderId="0" xfId="1" applyFont="1" applyFill="1" applyBorder="1" applyAlignment="1" applyProtection="1">
      <alignment horizontal="center"/>
      <protection hidden="1"/>
    </xf>
    <xf numFmtId="0" fontId="77" fillId="4" borderId="0" xfId="1" applyFont="1" applyFill="1" applyBorder="1" applyAlignment="1" applyProtection="1">
      <alignment horizontal="center"/>
      <protection hidden="1"/>
    </xf>
    <xf numFmtId="0" fontId="74" fillId="4" borderId="0" xfId="1" applyFont="1" applyFill="1" applyBorder="1" applyAlignment="1" applyProtection="1">
      <alignment horizontal="left"/>
      <protection hidden="1"/>
    </xf>
    <xf numFmtId="0" fontId="75" fillId="0" borderId="0" xfId="1" applyFont="1" applyFill="1" applyAlignment="1" applyProtection="1">
      <alignment horizontal="center"/>
      <protection hidden="1"/>
    </xf>
    <xf numFmtId="0" fontId="77" fillId="0" borderId="0" xfId="1" applyFont="1" applyFill="1" applyAlignment="1" applyProtection="1">
      <alignment horizontal="left"/>
      <protection hidden="1"/>
    </xf>
    <xf numFmtId="0" fontId="78" fillId="0" borderId="0" xfId="1" applyFont="1" applyFill="1" applyAlignment="1" applyProtection="1">
      <alignment horizontal="left"/>
      <protection hidden="1"/>
    </xf>
    <xf numFmtId="0" fontId="74" fillId="0" borderId="0" xfId="1" applyFont="1" applyFill="1" applyAlignment="1" applyProtection="1">
      <alignment horizontal="center"/>
      <protection hidden="1"/>
    </xf>
    <xf numFmtId="0" fontId="74" fillId="4" borderId="0" xfId="1" applyFont="1" applyFill="1" applyAlignment="1" applyProtection="1">
      <alignment horizontal="left"/>
      <protection hidden="1"/>
    </xf>
    <xf numFmtId="0" fontId="77" fillId="4" borderId="0" xfId="1" applyFont="1" applyFill="1" applyAlignment="1" applyProtection="1">
      <alignment horizontal="center"/>
      <protection hidden="1"/>
    </xf>
    <xf numFmtId="0" fontId="80" fillId="0" borderId="0" xfId="1" applyFont="1" applyFill="1" applyBorder="1" applyAlignment="1" applyProtection="1">
      <alignment horizontal="left"/>
      <protection hidden="1"/>
    </xf>
    <xf numFmtId="0" fontId="75" fillId="0" borderId="0" xfId="1" applyFont="1" applyFill="1" applyBorder="1" applyAlignment="1" applyProtection="1">
      <alignment horizontal="center"/>
      <protection hidden="1"/>
    </xf>
    <xf numFmtId="0" fontId="77" fillId="0" borderId="0" xfId="1" applyFont="1" applyFill="1" applyBorder="1" applyAlignment="1" applyProtection="1">
      <alignment horizontal="left"/>
      <protection hidden="1"/>
    </xf>
    <xf numFmtId="0" fontId="74" fillId="0" borderId="0" xfId="1" applyFont="1" applyFill="1" applyBorder="1" applyAlignment="1" applyProtection="1">
      <alignment horizontal="left"/>
      <protection hidden="1"/>
    </xf>
    <xf numFmtId="0" fontId="77" fillId="0" borderId="0" xfId="1" applyFont="1" applyFill="1" applyBorder="1" applyAlignment="1" applyProtection="1">
      <alignment horizontal="center"/>
      <protection hidden="1"/>
    </xf>
    <xf numFmtId="0" fontId="77" fillId="0" borderId="0" xfId="1" applyFont="1" applyFill="1" applyAlignment="1" applyProtection="1">
      <alignment horizontal="center"/>
      <protection hidden="1"/>
    </xf>
    <xf numFmtId="0" fontId="75" fillId="0" borderId="49" xfId="1" applyFont="1" applyFill="1" applyBorder="1" applyAlignment="1" applyProtection="1">
      <alignment horizontal="left"/>
      <protection hidden="1"/>
    </xf>
    <xf numFmtId="0" fontId="81" fillId="0" borderId="50" xfId="1" applyFont="1" applyFill="1" applyBorder="1" applyAlignment="1" applyProtection="1">
      <alignment horizontal="center"/>
      <protection hidden="1"/>
    </xf>
    <xf numFmtId="0" fontId="48" fillId="0" borderId="50" xfId="1" applyFont="1" applyFill="1" applyBorder="1" applyAlignment="1" applyProtection="1">
      <alignment horizontal="left"/>
      <protection hidden="1"/>
    </xf>
    <xf numFmtId="0" fontId="75" fillId="0" borderId="50" xfId="1" applyFont="1" applyFill="1" applyBorder="1" applyAlignment="1" applyProtection="1">
      <alignment horizontal="left"/>
      <protection hidden="1"/>
    </xf>
    <xf numFmtId="0" fontId="75" fillId="0" borderId="50" xfId="1" applyFont="1" applyFill="1" applyBorder="1" applyProtection="1">
      <protection hidden="1"/>
    </xf>
    <xf numFmtId="0" fontId="75" fillId="0" borderId="50" xfId="1" applyFont="1" applyFill="1" applyBorder="1" applyAlignment="1" applyProtection="1">
      <alignment horizontal="center"/>
      <protection hidden="1"/>
    </xf>
    <xf numFmtId="0" fontId="75" fillId="0" borderId="48" xfId="1" applyFont="1" applyFill="1" applyBorder="1" applyAlignment="1" applyProtection="1">
      <alignment horizontal="left"/>
      <protection hidden="1"/>
    </xf>
    <xf numFmtId="0" fontId="81" fillId="0" borderId="0" xfId="1" applyFont="1" applyFill="1" applyBorder="1" applyAlignment="1" applyProtection="1">
      <alignment horizontal="center"/>
      <protection hidden="1"/>
    </xf>
    <xf numFmtId="0" fontId="48" fillId="0" borderId="0" xfId="1" applyFont="1" applyFill="1" applyBorder="1" applyAlignment="1" applyProtection="1">
      <alignment horizontal="left"/>
      <protection hidden="1"/>
    </xf>
    <xf numFmtId="0" fontId="75" fillId="0" borderId="0" xfId="1" applyFont="1" applyFill="1" applyBorder="1" applyAlignment="1" applyProtection="1">
      <alignment horizontal="left"/>
      <protection hidden="1"/>
    </xf>
    <xf numFmtId="0" fontId="75" fillId="0" borderId="0" xfId="1" applyFont="1" applyFill="1" applyBorder="1" applyProtection="1">
      <protection hidden="1"/>
    </xf>
    <xf numFmtId="0" fontId="48" fillId="0" borderId="52" xfId="1" applyFont="1" applyFill="1" applyBorder="1" applyAlignment="1" applyProtection="1">
      <alignment horizontal="left"/>
      <protection hidden="1"/>
    </xf>
    <xf numFmtId="0" fontId="48" fillId="0" borderId="38" xfId="1" applyFont="1" applyFill="1" applyBorder="1" applyAlignment="1" applyProtection="1">
      <alignment horizontal="center"/>
      <protection hidden="1"/>
    </xf>
    <xf numFmtId="0" fontId="48" fillId="0" borderId="38" xfId="1" applyFont="1" applyFill="1" applyBorder="1" applyAlignment="1" applyProtection="1">
      <alignment horizontal="left"/>
      <protection hidden="1"/>
    </xf>
    <xf numFmtId="0" fontId="48" fillId="0" borderId="38" xfId="1" applyFont="1" applyFill="1" applyBorder="1" applyProtection="1">
      <protection hidden="1"/>
    </xf>
    <xf numFmtId="0" fontId="75" fillId="0" borderId="38" xfId="1" applyFont="1" applyFill="1" applyBorder="1" applyProtection="1">
      <protection hidden="1"/>
    </xf>
    <xf numFmtId="0" fontId="81" fillId="0" borderId="38" xfId="1" applyFont="1" applyFill="1" applyBorder="1" applyAlignment="1" applyProtection="1">
      <alignment horizontal="center"/>
      <protection hidden="1"/>
    </xf>
    <xf numFmtId="0" fontId="77" fillId="0" borderId="0" xfId="1" applyFont="1" applyFill="1" applyBorder="1" applyProtection="1">
      <protection hidden="1"/>
    </xf>
    <xf numFmtId="0" fontId="74" fillId="0" borderId="0" xfId="1" applyFont="1" applyFill="1" applyBorder="1" applyProtection="1">
      <protection hidden="1"/>
    </xf>
    <xf numFmtId="0" fontId="74" fillId="0" borderId="0" xfId="1" applyFont="1" applyFill="1" applyProtection="1">
      <protection hidden="1"/>
    </xf>
    <xf numFmtId="0" fontId="53" fillId="0" borderId="4" xfId="1" applyFont="1" applyFill="1" applyBorder="1" applyAlignment="1">
      <alignment horizontal="center"/>
    </xf>
    <xf numFmtId="0" fontId="78" fillId="0" borderId="0" xfId="1" applyFont="1" applyFill="1" applyBorder="1" applyAlignment="1" applyProtection="1">
      <alignment horizontal="left"/>
      <protection hidden="1"/>
    </xf>
    <xf numFmtId="0" fontId="48" fillId="0" borderId="50" xfId="1" applyFont="1" applyFill="1" applyBorder="1" applyAlignment="1" applyProtection="1">
      <alignment horizontal="right"/>
      <protection hidden="1"/>
    </xf>
    <xf numFmtId="0" fontId="83" fillId="0" borderId="0" xfId="1" applyFont="1" applyFill="1" applyBorder="1" applyProtection="1">
      <protection hidden="1"/>
    </xf>
    <xf numFmtId="0" fontId="83" fillId="0" borderId="0" xfId="1" applyFont="1" applyFill="1" applyProtection="1">
      <protection hidden="1"/>
    </xf>
    <xf numFmtId="0" fontId="48" fillId="0" borderId="0" xfId="1" applyFont="1" applyFill="1" applyBorder="1" applyAlignment="1" applyProtection="1">
      <alignment horizontal="right"/>
      <protection hidden="1"/>
    </xf>
    <xf numFmtId="0" fontId="48" fillId="0" borderId="38" xfId="1" applyFont="1" applyFill="1" applyBorder="1" applyAlignment="1" applyProtection="1">
      <alignment horizontal="right"/>
      <protection hidden="1"/>
    </xf>
    <xf numFmtId="0" fontId="75" fillId="0" borderId="38" xfId="1" applyFont="1" applyFill="1" applyBorder="1" applyAlignment="1" applyProtection="1">
      <alignment horizontal="center"/>
      <protection hidden="1"/>
    </xf>
    <xf numFmtId="0" fontId="2" fillId="0" borderId="60" xfId="1" applyBorder="1" applyAlignment="1">
      <alignment horizontal="center" wrapText="1"/>
    </xf>
    <xf numFmtId="0" fontId="37" fillId="0" borderId="2" xfId="1" applyFont="1" applyFill="1" applyBorder="1" applyAlignment="1" applyProtection="1">
      <alignment horizontal="center"/>
      <protection hidden="1"/>
    </xf>
    <xf numFmtId="0" fontId="2" fillId="0" borderId="60" xfId="1" applyBorder="1" applyAlignment="1"/>
    <xf numFmtId="0" fontId="74" fillId="0" borderId="2" xfId="1" applyFont="1" applyFill="1" applyBorder="1" applyAlignment="1" applyProtection="1">
      <alignment horizontal="left"/>
      <protection hidden="1"/>
    </xf>
    <xf numFmtId="0" fontId="53" fillId="4" borderId="0" xfId="1" applyFont="1" applyFill="1" applyBorder="1" applyAlignment="1">
      <alignment horizontal="center"/>
    </xf>
    <xf numFmtId="0" fontId="2" fillId="4" borderId="0" xfId="1" applyFill="1" applyBorder="1" applyAlignment="1">
      <alignment horizontal="center" wrapText="1"/>
    </xf>
    <xf numFmtId="0" fontId="60" fillId="4" borderId="0" xfId="1" applyFont="1" applyFill="1" applyBorder="1" applyAlignment="1">
      <alignment horizontal="center" wrapText="1"/>
    </xf>
    <xf numFmtId="0" fontId="4" fillId="4" borderId="0" xfId="1" applyFont="1" applyFill="1" applyBorder="1" applyAlignment="1"/>
    <xf numFmtId="0" fontId="2" fillId="4" borderId="0" xfId="1" applyFill="1" applyBorder="1" applyAlignment="1"/>
    <xf numFmtId="0" fontId="37" fillId="4" borderId="0" xfId="1" applyFont="1" applyFill="1" applyBorder="1" applyAlignment="1" applyProtection="1">
      <alignment horizontal="center"/>
      <protection hidden="1"/>
    </xf>
    <xf numFmtId="0" fontId="78" fillId="0" borderId="0" xfId="1" applyFont="1" applyFill="1" applyAlignment="1" applyProtection="1">
      <alignment horizontal="center"/>
      <protection hidden="1"/>
    </xf>
    <xf numFmtId="0" fontId="74" fillId="4" borderId="49" xfId="1" applyFont="1" applyFill="1" applyBorder="1" applyAlignment="1" applyProtection="1">
      <alignment horizontal="left"/>
      <protection hidden="1"/>
    </xf>
    <xf numFmtId="0" fontId="82" fillId="4" borderId="50" xfId="1" applyFont="1" applyFill="1" applyBorder="1" applyAlignment="1" applyProtection="1">
      <alignment horizontal="center"/>
      <protection hidden="1"/>
    </xf>
    <xf numFmtId="0" fontId="77" fillId="4" borderId="50" xfId="1" applyFont="1" applyFill="1" applyBorder="1" applyAlignment="1" applyProtection="1">
      <alignment horizontal="left"/>
      <protection hidden="1"/>
    </xf>
    <xf numFmtId="0" fontId="77" fillId="4" borderId="50" xfId="1" applyFont="1" applyFill="1" applyBorder="1" applyAlignment="1" applyProtection="1">
      <alignment horizontal="right"/>
      <protection hidden="1"/>
    </xf>
    <xf numFmtId="0" fontId="74" fillId="4" borderId="50" xfId="1" applyFont="1" applyFill="1" applyBorder="1" applyProtection="1">
      <protection hidden="1"/>
    </xf>
    <xf numFmtId="0" fontId="74" fillId="4" borderId="50" xfId="1" applyFont="1" applyFill="1" applyBorder="1" applyAlignment="1" applyProtection="1">
      <alignment horizontal="center"/>
      <protection hidden="1"/>
    </xf>
    <xf numFmtId="0" fontId="80" fillId="0" borderId="0" xfId="1" applyFont="1" applyFill="1" applyBorder="1" applyAlignment="1" applyProtection="1">
      <alignment horizontal="center"/>
      <protection hidden="1"/>
    </xf>
    <xf numFmtId="0" fontId="74" fillId="4" borderId="48" xfId="1" applyFont="1" applyFill="1" applyBorder="1" applyAlignment="1" applyProtection="1">
      <alignment horizontal="left"/>
      <protection hidden="1"/>
    </xf>
    <xf numFmtId="0" fontId="82" fillId="4" borderId="0" xfId="1" applyFont="1" applyFill="1" applyBorder="1" applyAlignment="1" applyProtection="1">
      <alignment horizontal="center"/>
      <protection hidden="1"/>
    </xf>
    <xf numFmtId="0" fontId="77" fillId="4" borderId="0" xfId="1" applyFont="1" applyFill="1" applyBorder="1" applyAlignment="1" applyProtection="1">
      <alignment horizontal="left"/>
      <protection hidden="1"/>
    </xf>
    <xf numFmtId="0" fontId="77" fillId="4" borderId="0" xfId="1" applyFont="1" applyFill="1" applyBorder="1" applyAlignment="1" applyProtection="1">
      <alignment horizontal="right"/>
      <protection hidden="1"/>
    </xf>
    <xf numFmtId="0" fontId="74" fillId="4" borderId="0" xfId="1" applyFont="1" applyFill="1" applyBorder="1" applyProtection="1">
      <protection hidden="1"/>
    </xf>
    <xf numFmtId="0" fontId="77" fillId="4" borderId="52" xfId="1" applyFont="1" applyFill="1" applyBorder="1" applyAlignment="1" applyProtection="1">
      <alignment horizontal="left"/>
      <protection hidden="1"/>
    </xf>
    <xf numFmtId="0" fontId="77" fillId="4" borderId="38" xfId="1" applyFont="1" applyFill="1" applyBorder="1" applyAlignment="1" applyProtection="1">
      <alignment horizontal="center"/>
      <protection hidden="1"/>
    </xf>
    <xf numFmtId="0" fontId="77" fillId="4" borderId="38" xfId="1" applyFont="1" applyFill="1" applyBorder="1" applyAlignment="1" applyProtection="1">
      <alignment horizontal="left"/>
      <protection hidden="1"/>
    </xf>
    <xf numFmtId="0" fontId="77" fillId="4" borderId="38" xfId="1" applyFont="1" applyFill="1" applyBorder="1" applyAlignment="1" applyProtection="1">
      <alignment horizontal="right"/>
      <protection hidden="1"/>
    </xf>
    <xf numFmtId="0" fontId="74" fillId="4" borderId="38" xfId="1" applyFont="1" applyFill="1" applyBorder="1" applyProtection="1">
      <protection hidden="1"/>
    </xf>
    <xf numFmtId="0" fontId="74" fillId="4" borderId="38" xfId="1" applyFont="1" applyFill="1" applyBorder="1" applyAlignment="1" applyProtection="1">
      <alignment horizontal="center"/>
      <protection hidden="1"/>
    </xf>
    <xf numFmtId="0" fontId="82" fillId="4" borderId="38" xfId="1" applyFont="1" applyFill="1" applyBorder="1" applyAlignment="1" applyProtection="1">
      <alignment horizontal="center"/>
      <protection hidden="1"/>
    </xf>
    <xf numFmtId="0" fontId="84" fillId="13" borderId="0" xfId="1" applyFont="1" applyFill="1" applyBorder="1" applyAlignment="1" applyProtection="1">
      <alignment horizontal="center"/>
      <protection hidden="1"/>
    </xf>
    <xf numFmtId="0" fontId="85" fillId="13" borderId="0" xfId="1" applyFont="1" applyFill="1" applyBorder="1" applyAlignment="1" applyProtection="1">
      <alignment horizontal="center"/>
      <protection hidden="1"/>
    </xf>
    <xf numFmtId="0" fontId="4" fillId="0" borderId="60" xfId="1" applyFont="1" applyBorder="1" applyAlignment="1">
      <alignment horizontal="center"/>
    </xf>
    <xf numFmtId="0" fontId="77" fillId="0" borderId="0" xfId="1" applyFont="1" applyFill="1" applyProtection="1">
      <protection hidden="1"/>
    </xf>
    <xf numFmtId="0" fontId="4" fillId="4" borderId="0" xfId="1" applyFont="1" applyFill="1" applyBorder="1" applyAlignment="1">
      <alignment horizontal="center" wrapText="1"/>
    </xf>
    <xf numFmtId="0" fontId="2" fillId="4" borderId="0" xfId="1" applyFill="1" applyBorder="1" applyAlignment="1">
      <alignment wrapText="1"/>
    </xf>
    <xf numFmtId="0" fontId="37" fillId="4" borderId="0" xfId="1" applyFont="1" applyFill="1" applyBorder="1" applyAlignment="1">
      <alignment horizontal="center" vertical="center"/>
    </xf>
    <xf numFmtId="0" fontId="37" fillId="13" borderId="0" xfId="1" applyFont="1" applyFill="1" applyBorder="1" applyAlignment="1">
      <alignment horizontal="center" vertical="center"/>
    </xf>
    <xf numFmtId="0" fontId="2" fillId="0" borderId="0" xfId="1" applyBorder="1" applyAlignment="1">
      <alignment horizontal="center"/>
    </xf>
    <xf numFmtId="0" fontId="4" fillId="0" borderId="0" xfId="1" applyFont="1" applyBorder="1"/>
    <xf numFmtId="0" fontId="2" fillId="0" borderId="0" xfId="1" applyBorder="1"/>
    <xf numFmtId="0" fontId="37" fillId="0" borderId="0" xfId="1" applyFont="1" applyFill="1" applyBorder="1" applyAlignment="1">
      <alignment horizontal="center" vertical="center"/>
    </xf>
    <xf numFmtId="0" fontId="77" fillId="0" borderId="40" xfId="1" applyFont="1" applyFill="1" applyBorder="1" applyAlignment="1" applyProtection="1">
      <alignment horizontal="left" vertical="center" wrapText="1"/>
      <protection hidden="1"/>
    </xf>
    <xf numFmtId="0" fontId="2" fillId="0" borderId="0" xfId="1"/>
    <xf numFmtId="0" fontId="48" fillId="0" borderId="68" xfId="1" applyFont="1" applyFill="1" applyBorder="1" applyAlignment="1" applyProtection="1">
      <alignment horizontal="center" vertical="center" wrapText="1"/>
      <protection hidden="1"/>
    </xf>
    <xf numFmtId="0" fontId="2" fillId="0" borderId="66" xfId="1" applyBorder="1" applyAlignment="1"/>
    <xf numFmtId="0" fontId="4" fillId="0" borderId="2" xfId="1" applyFont="1" applyBorder="1" applyAlignment="1">
      <alignment horizontal="center"/>
    </xf>
    <xf numFmtId="0" fontId="2" fillId="13" borderId="0" xfId="1" applyFont="1" applyFill="1" applyAlignment="1" applyProtection="1">
      <alignment horizontal="left"/>
      <protection hidden="1"/>
    </xf>
    <xf numFmtId="0" fontId="4" fillId="13" borderId="0" xfId="1" applyFont="1" applyFill="1" applyAlignment="1" applyProtection="1">
      <alignment horizontal="left"/>
      <protection hidden="1"/>
    </xf>
    <xf numFmtId="0" fontId="37" fillId="4" borderId="4" xfId="1" applyFont="1" applyFill="1" applyBorder="1" applyAlignment="1" applyProtection="1">
      <alignment horizontal="center"/>
      <protection hidden="1"/>
    </xf>
    <xf numFmtId="0" fontId="2" fillId="13" borderId="2" xfId="1" applyFont="1" applyFill="1" applyBorder="1" applyAlignment="1" applyProtection="1">
      <alignment horizontal="center"/>
      <protection hidden="1"/>
    </xf>
    <xf numFmtId="0" fontId="2" fillId="13" borderId="2" xfId="1" applyFont="1" applyFill="1" applyBorder="1" applyAlignment="1" applyProtection="1">
      <alignment horizontal="left"/>
      <protection hidden="1"/>
    </xf>
    <xf numFmtId="0" fontId="2" fillId="4" borderId="0" xfId="1" applyFont="1" applyFill="1" applyAlignment="1" applyProtection="1">
      <alignment horizontal="left"/>
      <protection hidden="1"/>
    </xf>
    <xf numFmtId="0" fontId="2" fillId="13" borderId="0" xfId="1" applyFont="1" applyFill="1" applyBorder="1" applyAlignment="1" applyProtection="1">
      <alignment horizontal="center"/>
      <protection hidden="1"/>
    </xf>
    <xf numFmtId="0" fontId="47" fillId="13" borderId="0" xfId="1" applyFont="1" applyFill="1" applyAlignment="1" applyProtection="1">
      <alignment horizontal="center"/>
      <protection hidden="1"/>
    </xf>
    <xf numFmtId="0" fontId="3" fillId="13" borderId="0" xfId="1" applyFont="1" applyFill="1" applyAlignment="1" applyProtection="1">
      <alignment horizontal="center"/>
      <protection hidden="1"/>
    </xf>
    <xf numFmtId="0" fontId="37" fillId="13" borderId="0" xfId="1" applyFont="1" applyFill="1" applyAlignment="1" applyProtection="1">
      <alignment horizontal="left"/>
      <protection hidden="1"/>
    </xf>
    <xf numFmtId="0" fontId="2" fillId="13" borderId="0" xfId="1" applyFont="1" applyFill="1" applyAlignment="1" applyProtection="1">
      <alignment horizontal="center"/>
      <protection hidden="1"/>
    </xf>
    <xf numFmtId="0" fontId="2" fillId="13" borderId="0" xfId="1" applyFont="1" applyFill="1" applyBorder="1" applyAlignment="1" applyProtection="1">
      <alignment horizontal="left"/>
      <protection hidden="1"/>
    </xf>
    <xf numFmtId="0" fontId="69" fillId="0" borderId="0" xfId="1" applyFont="1" applyFill="1" applyBorder="1" applyAlignment="1" applyProtection="1">
      <alignment horizontal="left"/>
      <protection hidden="1"/>
    </xf>
    <xf numFmtId="0" fontId="47" fillId="13" borderId="0" xfId="1" applyFont="1" applyFill="1" applyBorder="1" applyAlignment="1" applyProtection="1">
      <alignment horizontal="center"/>
      <protection hidden="1"/>
    </xf>
    <xf numFmtId="0" fontId="3" fillId="13" borderId="0" xfId="1" applyFont="1" applyFill="1" applyBorder="1" applyAlignment="1" applyProtection="1">
      <alignment horizontal="center"/>
      <protection hidden="1"/>
    </xf>
    <xf numFmtId="0" fontId="47" fillId="13" borderId="0" xfId="1" applyFont="1" applyFill="1" applyBorder="1" applyAlignment="1" applyProtection="1">
      <protection hidden="1"/>
    </xf>
    <xf numFmtId="0" fontId="47" fillId="4" borderId="49" xfId="1" applyFont="1" applyFill="1" applyBorder="1" applyAlignment="1" applyProtection="1">
      <alignment horizontal="left"/>
      <protection hidden="1"/>
    </xf>
    <xf numFmtId="0" fontId="47" fillId="13" borderId="50" xfId="1" applyFont="1" applyFill="1" applyBorder="1" applyAlignment="1" applyProtection="1">
      <alignment horizontal="center"/>
      <protection hidden="1"/>
    </xf>
    <xf numFmtId="0" fontId="3" fillId="13" borderId="50" xfId="1" applyFont="1" applyFill="1" applyBorder="1" applyAlignment="1" applyProtection="1">
      <alignment horizontal="center"/>
      <protection hidden="1"/>
    </xf>
    <xf numFmtId="0" fontId="47" fillId="13" borderId="50" xfId="1" applyFont="1" applyFill="1" applyBorder="1" applyAlignment="1" applyProtection="1">
      <alignment horizontal="right"/>
      <protection hidden="1"/>
    </xf>
    <xf numFmtId="0" fontId="47" fillId="13" borderId="50" xfId="1" applyFont="1" applyFill="1" applyBorder="1" applyAlignment="1" applyProtection="1">
      <alignment horizontal="left"/>
      <protection hidden="1"/>
    </xf>
    <xf numFmtId="0" fontId="47" fillId="13" borderId="50" xfId="1" applyFont="1" applyFill="1" applyBorder="1" applyAlignment="1" applyProtection="1">
      <protection hidden="1"/>
    </xf>
    <xf numFmtId="0" fontId="47" fillId="4" borderId="48" xfId="1" applyFont="1" applyFill="1" applyBorder="1" applyAlignment="1" applyProtection="1">
      <alignment horizontal="left"/>
      <protection hidden="1"/>
    </xf>
    <xf numFmtId="0" fontId="47" fillId="4" borderId="0" xfId="1" applyFont="1" applyFill="1" applyBorder="1" applyAlignment="1" applyProtection="1">
      <alignment horizontal="right"/>
      <protection hidden="1"/>
    </xf>
    <xf numFmtId="0" fontId="47" fillId="4" borderId="0" xfId="1" applyFont="1" applyFill="1" applyBorder="1" applyAlignment="1" applyProtection="1">
      <alignment horizontal="left"/>
      <protection hidden="1"/>
    </xf>
    <xf numFmtId="0" fontId="56" fillId="13" borderId="52" xfId="1" applyFont="1" applyFill="1" applyBorder="1" applyAlignment="1" applyProtection="1">
      <alignment horizontal="left"/>
      <protection hidden="1"/>
    </xf>
    <xf numFmtId="0" fontId="47" fillId="13" borderId="38" xfId="1" applyFont="1" applyFill="1" applyBorder="1" applyAlignment="1" applyProtection="1">
      <alignment horizontal="center"/>
      <protection hidden="1"/>
    </xf>
    <xf numFmtId="0" fontId="3" fillId="13" borderId="38" xfId="1" applyFont="1" applyFill="1" applyBorder="1" applyAlignment="1" applyProtection="1">
      <alignment horizontal="center"/>
      <protection hidden="1"/>
    </xf>
    <xf numFmtId="0" fontId="56" fillId="13" borderId="38" xfId="1" applyFont="1" applyFill="1" applyBorder="1" applyAlignment="1" applyProtection="1">
      <alignment horizontal="right"/>
      <protection hidden="1"/>
    </xf>
    <xf numFmtId="0" fontId="47" fillId="13" borderId="38" xfId="1" applyFont="1" applyFill="1" applyBorder="1" applyAlignment="1" applyProtection="1">
      <alignment horizontal="left"/>
      <protection hidden="1"/>
    </xf>
    <xf numFmtId="0" fontId="61" fillId="13" borderId="38" xfId="1" applyFont="1" applyFill="1" applyBorder="1" applyAlignment="1" applyProtection="1">
      <alignment horizontal="center"/>
      <protection hidden="1"/>
    </xf>
    <xf numFmtId="0" fontId="47" fillId="13" borderId="38" xfId="1" applyFont="1" applyFill="1" applyBorder="1" applyAlignment="1" applyProtection="1">
      <protection hidden="1"/>
    </xf>
    <xf numFmtId="0" fontId="4" fillId="13" borderId="62" xfId="1" applyFont="1" applyFill="1" applyBorder="1" applyAlignment="1" applyProtection="1">
      <alignment horizontal="center" vertical="center" wrapText="1"/>
      <protection hidden="1"/>
    </xf>
    <xf numFmtId="0" fontId="54" fillId="13" borderId="63" xfId="1" applyFont="1" applyFill="1" applyBorder="1" applyAlignment="1" applyProtection="1">
      <alignment horizontal="center" vertical="center" wrapText="1"/>
      <protection hidden="1"/>
    </xf>
    <xf numFmtId="0" fontId="3" fillId="13" borderId="63" xfId="1" applyFont="1" applyFill="1" applyBorder="1" applyAlignment="1" applyProtection="1">
      <alignment horizontal="center" vertical="center" wrapText="1"/>
      <protection hidden="1"/>
    </xf>
    <xf numFmtId="0" fontId="4" fillId="13" borderId="63" xfId="1" applyFont="1" applyFill="1" applyBorder="1" applyAlignment="1" applyProtection="1">
      <alignment horizontal="left" vertical="center" wrapText="1"/>
      <protection hidden="1"/>
    </xf>
    <xf numFmtId="0" fontId="54" fillId="13" borderId="63" xfId="1" applyFont="1" applyFill="1" applyBorder="1" applyAlignment="1" applyProtection="1">
      <alignment horizontal="left" vertical="center" wrapText="1"/>
      <protection hidden="1"/>
    </xf>
    <xf numFmtId="0" fontId="4" fillId="13" borderId="63" xfId="1" applyFont="1" applyFill="1" applyBorder="1" applyAlignment="1" applyProtection="1">
      <alignment horizontal="center" vertical="center"/>
      <protection hidden="1"/>
    </xf>
    <xf numFmtId="0" fontId="4" fillId="13" borderId="63" xfId="1" applyFont="1" applyFill="1" applyBorder="1" applyAlignment="1" applyProtection="1">
      <alignment horizontal="center" vertical="center" wrapText="1"/>
      <protection hidden="1"/>
    </xf>
    <xf numFmtId="0" fontId="56" fillId="13" borderId="42" xfId="1" applyFont="1" applyFill="1" applyBorder="1" applyAlignment="1" applyProtection="1">
      <alignment horizontal="center" vertical="center" wrapText="1"/>
      <protection hidden="1"/>
    </xf>
    <xf numFmtId="0" fontId="56" fillId="13" borderId="51" xfId="1" applyFont="1" applyFill="1" applyBorder="1" applyAlignment="1" applyProtection="1">
      <alignment horizontal="center" vertical="center" wrapText="1"/>
      <protection hidden="1"/>
    </xf>
    <xf numFmtId="0" fontId="4" fillId="13" borderId="54" xfId="1" applyFont="1" applyFill="1" applyBorder="1" applyAlignment="1" applyProtection="1">
      <alignment horizontal="center" vertical="center" wrapText="1"/>
      <protection hidden="1"/>
    </xf>
    <xf numFmtId="0" fontId="54" fillId="4" borderId="0" xfId="1" applyFont="1" applyFill="1" applyBorder="1" applyAlignment="1">
      <alignment horizontal="center" wrapText="1"/>
    </xf>
    <xf numFmtId="0" fontId="2" fillId="4" borderId="0" xfId="1" applyFont="1" applyFill="1" applyBorder="1" applyAlignment="1" applyProtection="1">
      <alignment horizontal="center"/>
      <protection hidden="1"/>
    </xf>
    <xf numFmtId="0" fontId="13" fillId="13" borderId="0" xfId="1" applyFont="1" applyFill="1" applyBorder="1" applyAlignment="1" applyProtection="1">
      <protection hidden="1"/>
    </xf>
    <xf numFmtId="0" fontId="3" fillId="13" borderId="0" xfId="1" applyFont="1" applyFill="1" applyBorder="1" applyAlignment="1" applyProtection="1">
      <protection hidden="1"/>
    </xf>
    <xf numFmtId="0" fontId="13" fillId="4" borderId="48" xfId="1" applyFont="1" applyFill="1" applyBorder="1" applyAlignment="1" applyProtection="1">
      <protection hidden="1"/>
    </xf>
    <xf numFmtId="0" fontId="13" fillId="4" borderId="0" xfId="1" applyFont="1" applyFill="1" applyBorder="1" applyAlignment="1" applyProtection="1">
      <protection hidden="1"/>
    </xf>
    <xf numFmtId="0" fontId="30" fillId="13" borderId="0" xfId="1" applyFont="1" applyFill="1" applyProtection="1">
      <protection hidden="1"/>
    </xf>
    <xf numFmtId="0" fontId="53" fillId="0" borderId="4" xfId="1" applyFont="1" applyFill="1" applyBorder="1" applyAlignment="1" applyProtection="1">
      <alignment horizontal="center"/>
      <protection hidden="1"/>
    </xf>
    <xf numFmtId="0" fontId="33" fillId="0" borderId="2" xfId="1" applyFont="1" applyFill="1" applyBorder="1" applyProtection="1">
      <protection hidden="1"/>
    </xf>
    <xf numFmtId="0" fontId="33" fillId="0" borderId="56" xfId="1" applyFont="1" applyFill="1" applyBorder="1" applyAlignment="1" applyProtection="1">
      <alignment horizontal="center" vertical="center" wrapText="1"/>
      <protection hidden="1"/>
    </xf>
    <xf numFmtId="0" fontId="35" fillId="0" borderId="42" xfId="1" applyFont="1" applyFill="1" applyBorder="1" applyAlignment="1" applyProtection="1">
      <alignment horizontal="center" vertical="center" wrapText="1"/>
      <protection hidden="1"/>
    </xf>
    <xf numFmtId="0" fontId="33" fillId="4" borderId="0" xfId="1" applyFont="1" applyFill="1" applyProtection="1">
      <protection hidden="1"/>
    </xf>
    <xf numFmtId="0" fontId="53" fillId="0" borderId="44" xfId="1" applyFont="1" applyFill="1" applyBorder="1" applyAlignment="1" applyProtection="1">
      <alignment horizontal="center"/>
      <protection hidden="1"/>
    </xf>
    <xf numFmtId="0" fontId="33" fillId="0" borderId="44" xfId="1" applyFont="1" applyFill="1" applyBorder="1" applyProtection="1">
      <protection hidden="1"/>
    </xf>
    <xf numFmtId="0" fontId="33" fillId="0" borderId="57" xfId="1" applyFont="1" applyFill="1" applyBorder="1" applyAlignment="1" applyProtection="1">
      <alignment horizontal="center" vertical="center" wrapText="1"/>
      <protection hidden="1"/>
    </xf>
    <xf numFmtId="0" fontId="35" fillId="0" borderId="46" xfId="1" applyFont="1" applyFill="1" applyBorder="1" applyAlignment="1" applyProtection="1">
      <alignment horizontal="center" vertical="center" wrapText="1"/>
      <protection hidden="1"/>
    </xf>
    <xf numFmtId="0" fontId="0" fillId="0" borderId="60" xfId="0" applyBorder="1" applyAlignment="1">
      <alignment horizontal="center" wrapText="1"/>
    </xf>
    <xf numFmtId="0" fontId="36" fillId="0" borderId="47" xfId="0" applyFont="1" applyBorder="1" applyAlignment="1" applyProtection="1">
      <alignment vertical="top" wrapText="1" readingOrder="1"/>
      <protection locked="0"/>
    </xf>
    <xf numFmtId="0" fontId="30" fillId="13" borderId="4" xfId="1" applyFont="1" applyFill="1" applyBorder="1" applyProtection="1">
      <protection hidden="1"/>
    </xf>
    <xf numFmtId="0" fontId="33" fillId="13" borderId="49" xfId="1" applyFont="1" applyFill="1" applyBorder="1" applyAlignment="1" applyProtection="1">
      <alignment horizontal="left" vertical="center"/>
      <protection hidden="1"/>
    </xf>
    <xf numFmtId="0" fontId="2" fillId="13" borderId="50" xfId="1" applyFont="1" applyFill="1" applyBorder="1" applyAlignment="1" applyProtection="1">
      <alignment horizontal="center"/>
      <protection hidden="1"/>
    </xf>
    <xf numFmtId="0" fontId="3" fillId="13" borderId="50" xfId="1" applyFont="1" applyFill="1" applyBorder="1" applyProtection="1">
      <protection hidden="1"/>
    </xf>
    <xf numFmtId="0" fontId="30" fillId="4" borderId="50" xfId="1" applyFont="1" applyFill="1" applyBorder="1" applyAlignment="1" applyProtection="1">
      <alignment horizontal="right"/>
      <protection hidden="1"/>
    </xf>
    <xf numFmtId="0" fontId="30" fillId="13" borderId="50" xfId="1" applyFont="1" applyFill="1" applyBorder="1" applyProtection="1">
      <protection hidden="1"/>
    </xf>
    <xf numFmtId="0" fontId="30" fillId="13" borderId="50" xfId="1" applyFont="1" applyFill="1" applyBorder="1" applyAlignment="1" applyProtection="1">
      <alignment horizontal="center"/>
      <protection hidden="1"/>
    </xf>
    <xf numFmtId="0" fontId="33" fillId="13" borderId="48" xfId="1" applyFont="1" applyFill="1" applyBorder="1" applyAlignment="1" applyProtection="1">
      <alignment horizontal="left" vertical="center"/>
      <protection hidden="1"/>
    </xf>
    <xf numFmtId="0" fontId="3" fillId="13" borderId="0" xfId="1" applyFont="1" applyFill="1" applyBorder="1" applyProtection="1">
      <protection hidden="1"/>
    </xf>
    <xf numFmtId="0" fontId="30" fillId="4" borderId="0" xfId="1" applyFont="1" applyFill="1" applyBorder="1" applyAlignment="1" applyProtection="1">
      <alignment horizontal="right"/>
      <protection hidden="1"/>
    </xf>
    <xf numFmtId="0" fontId="30" fillId="13" borderId="0" xfId="1" applyFont="1" applyFill="1" applyBorder="1" applyProtection="1">
      <protection hidden="1"/>
    </xf>
    <xf numFmtId="0" fontId="30" fillId="13" borderId="0" xfId="1" applyFont="1" applyFill="1" applyBorder="1" applyAlignment="1" applyProtection="1">
      <alignment horizontal="center"/>
      <protection hidden="1"/>
    </xf>
    <xf numFmtId="0" fontId="33" fillId="13" borderId="52" xfId="1" applyFont="1" applyFill="1" applyBorder="1" applyAlignment="1" applyProtection="1">
      <alignment horizontal="center" vertical="center"/>
      <protection hidden="1"/>
    </xf>
    <xf numFmtId="0" fontId="87" fillId="13" borderId="38" xfId="1" applyFont="1" applyFill="1" applyBorder="1" applyAlignment="1" applyProtection="1">
      <alignment horizontal="center"/>
      <protection hidden="1"/>
    </xf>
    <xf numFmtId="0" fontId="3" fillId="13" borderId="38" xfId="1" applyFont="1" applyFill="1" applyBorder="1" applyProtection="1">
      <protection hidden="1"/>
    </xf>
    <xf numFmtId="0" fontId="33" fillId="13" borderId="38" xfId="1" applyFont="1" applyFill="1" applyBorder="1" applyAlignment="1" applyProtection="1">
      <alignment horizontal="right"/>
      <protection hidden="1"/>
    </xf>
    <xf numFmtId="0" fontId="30" fillId="13" borderId="38" xfId="1" applyFont="1" applyFill="1" applyBorder="1" applyProtection="1">
      <protection hidden="1"/>
    </xf>
    <xf numFmtId="0" fontId="30" fillId="13" borderId="38" xfId="1" applyFont="1" applyFill="1" applyBorder="1" applyAlignment="1" applyProtection="1">
      <alignment horizontal="center"/>
      <protection hidden="1"/>
    </xf>
    <xf numFmtId="0" fontId="0" fillId="0" borderId="60" xfId="0" applyBorder="1" applyAlignment="1">
      <alignment horizontal="left"/>
    </xf>
    <xf numFmtId="0" fontId="30" fillId="0" borderId="0" xfId="6" applyFont="1" applyProtection="1">
      <protection hidden="1"/>
    </xf>
    <xf numFmtId="0" fontId="33" fillId="0" borderId="41" xfId="6" applyFont="1" applyFill="1" applyBorder="1" applyAlignment="1" applyProtection="1">
      <alignment horizontal="center" vertical="center" wrapText="1"/>
      <protection hidden="1"/>
    </xf>
    <xf numFmtId="0" fontId="33" fillId="0" borderId="41" xfId="6" applyFont="1" applyBorder="1" applyAlignment="1" applyProtection="1">
      <alignment horizontal="center" vertical="center" wrapText="1"/>
      <protection hidden="1"/>
    </xf>
    <xf numFmtId="0" fontId="35" fillId="0" borderId="42" xfId="6" applyFont="1" applyBorder="1" applyAlignment="1" applyProtection="1">
      <alignment horizontal="center" vertical="center" wrapText="1"/>
      <protection hidden="1"/>
    </xf>
    <xf numFmtId="0" fontId="33" fillId="0" borderId="0" xfId="6" applyFont="1" applyProtection="1">
      <protection hidden="1"/>
    </xf>
    <xf numFmtId="0" fontId="33" fillId="0" borderId="45" xfId="6" applyFont="1" applyFill="1" applyBorder="1" applyAlignment="1" applyProtection="1">
      <alignment horizontal="center" vertical="center" wrapText="1"/>
      <protection hidden="1"/>
    </xf>
    <xf numFmtId="0" fontId="33" fillId="0" borderId="45" xfId="6" applyFont="1" applyBorder="1" applyAlignment="1" applyProtection="1">
      <alignment horizontal="center" vertical="center" wrapText="1"/>
      <protection hidden="1"/>
    </xf>
    <xf numFmtId="0" fontId="35" fillId="0" borderId="46" xfId="6" applyFont="1" applyBorder="1" applyAlignment="1" applyProtection="1">
      <alignment horizontal="center" vertical="center" wrapText="1"/>
      <protection hidden="1"/>
    </xf>
    <xf numFmtId="0" fontId="30" fillId="0" borderId="4" xfId="6" applyFont="1" applyBorder="1" applyAlignment="1" applyProtection="1">
      <alignment horizontal="center"/>
      <protection hidden="1"/>
    </xf>
    <xf numFmtId="0" fontId="2" fillId="0" borderId="4" xfId="6" applyFont="1" applyBorder="1"/>
    <xf numFmtId="0" fontId="36" fillId="0" borderId="47" xfId="6" applyFont="1" applyBorder="1" applyAlignment="1" applyProtection="1">
      <alignment horizontal="center" vertical="center" wrapText="1" readingOrder="1"/>
      <protection locked="0"/>
    </xf>
    <xf numFmtId="0" fontId="2" fillId="0" borderId="4" xfId="6" applyFont="1" applyFill="1" applyBorder="1" applyAlignment="1" applyProtection="1">
      <alignment horizontal="center"/>
      <protection hidden="1"/>
    </xf>
    <xf numFmtId="0" fontId="2" fillId="0" borderId="2" xfId="6" applyFont="1" applyFill="1" applyBorder="1" applyAlignment="1" applyProtection="1">
      <alignment horizontal="center"/>
      <protection hidden="1"/>
    </xf>
    <xf numFmtId="0" fontId="30" fillId="0" borderId="4" xfId="6" applyFont="1" applyBorder="1" applyProtection="1">
      <protection hidden="1"/>
    </xf>
    <xf numFmtId="0" fontId="36" fillId="0" borderId="47" xfId="6" applyFont="1" applyBorder="1" applyAlignment="1" applyProtection="1">
      <alignment vertical="top" wrapText="1" readingOrder="1"/>
      <protection locked="0"/>
    </xf>
    <xf numFmtId="0" fontId="30" fillId="0" borderId="2" xfId="6" applyFont="1" applyBorder="1" applyProtection="1">
      <protection hidden="1"/>
    </xf>
    <xf numFmtId="0" fontId="30" fillId="0" borderId="0" xfId="6" applyFont="1" applyBorder="1" applyAlignment="1" applyProtection="1">
      <alignment horizontal="center"/>
      <protection hidden="1"/>
    </xf>
    <xf numFmtId="0" fontId="44" fillId="13" borderId="0" xfId="6" applyFont="1" applyFill="1" applyBorder="1" applyAlignment="1" applyProtection="1">
      <alignment horizontal="center"/>
      <protection hidden="1"/>
    </xf>
    <xf numFmtId="0" fontId="45" fillId="13" borderId="0" xfId="6" applyFont="1" applyFill="1" applyBorder="1" applyProtection="1">
      <protection hidden="1"/>
    </xf>
    <xf numFmtId="0" fontId="2" fillId="4" borderId="0" xfId="6" applyFont="1" applyFill="1" applyBorder="1" applyProtection="1">
      <protection hidden="1"/>
    </xf>
    <xf numFmtId="0" fontId="2" fillId="4" borderId="0" xfId="6" applyFont="1" applyFill="1" applyBorder="1" applyAlignment="1" applyProtection="1">
      <alignment horizontal="center"/>
      <protection hidden="1"/>
    </xf>
    <xf numFmtId="0" fontId="42" fillId="4" borderId="0" xfId="6" applyFont="1" applyFill="1" applyBorder="1" applyAlignment="1" applyProtection="1">
      <alignment horizontal="center"/>
      <protection hidden="1"/>
    </xf>
    <xf numFmtId="0" fontId="2" fillId="0" borderId="0" xfId="6" applyFont="1" applyFill="1" applyBorder="1" applyAlignment="1" applyProtection="1">
      <alignment horizontal="center"/>
      <protection hidden="1"/>
    </xf>
    <xf numFmtId="0" fontId="30" fillId="0" borderId="0" xfId="6" applyFont="1" applyBorder="1" applyProtection="1">
      <protection hidden="1"/>
    </xf>
    <xf numFmtId="0" fontId="42" fillId="0" borderId="49" xfId="6" applyFont="1" applyBorder="1" applyAlignment="1" applyProtection="1">
      <alignment horizontal="left"/>
      <protection hidden="1"/>
    </xf>
    <xf numFmtId="0" fontId="13" fillId="0" borderId="50" xfId="6" applyFont="1" applyBorder="1" applyAlignment="1" applyProtection="1">
      <alignment horizontal="center"/>
      <protection hidden="1"/>
    </xf>
    <xf numFmtId="0" fontId="42" fillId="0" borderId="50" xfId="6" applyFont="1" applyFill="1" applyBorder="1" applyAlignment="1" applyProtection="1">
      <alignment horizontal="center"/>
      <protection hidden="1"/>
    </xf>
    <xf numFmtId="0" fontId="42" fillId="0" borderId="50" xfId="6" applyFont="1" applyFill="1" applyBorder="1" applyAlignment="1" applyProtection="1">
      <alignment horizontal="right"/>
      <protection hidden="1"/>
    </xf>
    <xf numFmtId="0" fontId="42" fillId="0" borderId="50" xfId="6" applyFont="1" applyBorder="1" applyProtection="1">
      <protection hidden="1"/>
    </xf>
    <xf numFmtId="0" fontId="42" fillId="0" borderId="50" xfId="6" applyFont="1" applyBorder="1" applyAlignment="1" applyProtection="1">
      <alignment horizontal="center"/>
      <protection hidden="1"/>
    </xf>
    <xf numFmtId="0" fontId="42" fillId="0" borderId="0" xfId="6" applyFont="1" applyBorder="1" applyProtection="1">
      <protection hidden="1"/>
    </xf>
    <xf numFmtId="0" fontId="42" fillId="0" borderId="0" xfId="6" applyFont="1" applyProtection="1">
      <protection hidden="1"/>
    </xf>
    <xf numFmtId="0" fontId="42" fillId="0" borderId="48" xfId="6" applyFont="1" applyBorder="1" applyAlignment="1" applyProtection="1">
      <alignment horizontal="left"/>
      <protection hidden="1"/>
    </xf>
    <xf numFmtId="0" fontId="13" fillId="0" borderId="0" xfId="6" applyFont="1" applyBorder="1" applyAlignment="1" applyProtection="1">
      <alignment horizontal="center"/>
      <protection hidden="1"/>
    </xf>
    <xf numFmtId="0" fontId="42" fillId="0" borderId="0" xfId="6" applyFont="1" applyFill="1" applyBorder="1" applyAlignment="1" applyProtection="1">
      <alignment horizontal="center"/>
      <protection hidden="1"/>
    </xf>
    <xf numFmtId="0" fontId="42" fillId="0" borderId="0" xfId="6" applyFont="1" applyFill="1" applyBorder="1" applyAlignment="1" applyProtection="1">
      <alignment horizontal="right"/>
      <protection hidden="1"/>
    </xf>
    <xf numFmtId="0" fontId="42" fillId="0" borderId="0" xfId="6" applyFont="1" applyBorder="1" applyAlignment="1" applyProtection="1">
      <alignment horizontal="center"/>
      <protection hidden="1"/>
    </xf>
    <xf numFmtId="0" fontId="42" fillId="0" borderId="52" xfId="6" applyFont="1" applyBorder="1" applyAlignment="1" applyProtection="1">
      <alignment horizontal="center"/>
      <protection hidden="1"/>
    </xf>
    <xf numFmtId="0" fontId="46" fillId="0" borderId="38" xfId="6" applyFont="1" applyBorder="1" applyAlignment="1" applyProtection="1">
      <alignment horizontal="center"/>
      <protection hidden="1"/>
    </xf>
    <xf numFmtId="0" fontId="34" fillId="0" borderId="38" xfId="6" applyFont="1" applyBorder="1" applyAlignment="1" applyProtection="1">
      <alignment horizontal="center"/>
      <protection hidden="1"/>
    </xf>
    <xf numFmtId="0" fontId="34" fillId="0" borderId="38" xfId="6" applyFont="1" applyBorder="1" applyAlignment="1" applyProtection="1">
      <alignment horizontal="right"/>
      <protection hidden="1"/>
    </xf>
    <xf numFmtId="0" fontId="42" fillId="0" borderId="38" xfId="6" applyFont="1" applyBorder="1" applyProtection="1">
      <protection hidden="1"/>
    </xf>
    <xf numFmtId="0" fontId="42" fillId="0" borderId="38" xfId="6" applyFont="1" applyFill="1" applyBorder="1" applyAlignment="1" applyProtection="1">
      <alignment horizontal="center"/>
      <protection hidden="1"/>
    </xf>
    <xf numFmtId="0" fontId="42" fillId="0" borderId="38" xfId="6" applyFont="1" applyBorder="1" applyAlignment="1" applyProtection="1">
      <alignment horizontal="center"/>
      <protection hidden="1"/>
    </xf>
    <xf numFmtId="0" fontId="42" fillId="0" borderId="38" xfId="6" applyFont="1" applyFill="1" applyBorder="1" applyProtection="1">
      <protection hidden="1"/>
    </xf>
    <xf numFmtId="0" fontId="36" fillId="0" borderId="0" xfId="6" applyFont="1" applyBorder="1" applyAlignment="1" applyProtection="1">
      <alignment horizontal="center"/>
      <protection hidden="1"/>
    </xf>
    <xf numFmtId="0" fontId="36" fillId="0" borderId="0" xfId="6" applyFont="1" applyBorder="1" applyProtection="1">
      <protection hidden="1"/>
    </xf>
    <xf numFmtId="0" fontId="35" fillId="0" borderId="0" xfId="6" applyFont="1" applyBorder="1" applyAlignment="1" applyProtection="1">
      <alignment horizontal="center"/>
      <protection hidden="1"/>
    </xf>
    <xf numFmtId="0" fontId="36" fillId="0" borderId="0" xfId="6" applyFont="1" applyFill="1" applyBorder="1" applyAlignment="1" applyProtection="1">
      <alignment horizontal="right"/>
      <protection hidden="1"/>
    </xf>
    <xf numFmtId="0" fontId="36" fillId="0" borderId="0" xfId="6" applyFont="1" applyFill="1" applyBorder="1" applyAlignment="1" applyProtection="1">
      <alignment horizontal="center"/>
      <protection hidden="1"/>
    </xf>
    <xf numFmtId="0" fontId="36" fillId="0" borderId="0" xfId="6" applyFont="1" applyFill="1" applyBorder="1" applyProtection="1">
      <protection hidden="1"/>
    </xf>
    <xf numFmtId="0" fontId="34" fillId="0" borderId="0" xfId="6" applyFont="1" applyBorder="1" applyProtection="1">
      <protection hidden="1"/>
    </xf>
    <xf numFmtId="0" fontId="30" fillId="0" borderId="0" xfId="6" applyFont="1" applyAlignment="1" applyProtection="1">
      <alignment horizontal="center"/>
      <protection hidden="1"/>
    </xf>
    <xf numFmtId="0" fontId="30" fillId="0" borderId="4" xfId="6" quotePrefix="1" applyFont="1" applyBorder="1" applyProtection="1">
      <protection hidden="1"/>
    </xf>
    <xf numFmtId="0" fontId="2" fillId="4" borderId="4" xfId="6" applyFont="1" applyFill="1" applyBorder="1" applyAlignment="1">
      <alignment horizontal="left" wrapText="1"/>
    </xf>
    <xf numFmtId="0" fontId="23" fillId="0" borderId="0" xfId="0" applyFont="1" applyFill="1" applyAlignment="1">
      <alignment vertical="center"/>
    </xf>
    <xf numFmtId="0" fontId="2" fillId="0" borderId="4" xfId="4" applyFont="1" applyFill="1" applyBorder="1" applyAlignment="1">
      <alignment horizontal="center" wrapText="1"/>
    </xf>
    <xf numFmtId="0" fontId="3" fillId="0" borderId="2" xfId="4" applyFont="1" applyFill="1" applyBorder="1" applyAlignment="1">
      <alignment horizontal="center" wrapText="1"/>
    </xf>
    <xf numFmtId="0" fontId="4" fillId="0" borderId="2" xfId="4" applyFont="1" applyFill="1" applyBorder="1" applyAlignment="1">
      <alignment wrapText="1"/>
    </xf>
    <xf numFmtId="0" fontId="8" fillId="0" borderId="4" xfId="4" applyFont="1" applyFill="1" applyBorder="1" applyAlignment="1">
      <alignment horizontal="center" wrapText="1"/>
    </xf>
    <xf numFmtId="0" fontId="47" fillId="0" borderId="2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54" fillId="0" borderId="2" xfId="4" applyFont="1" applyFill="1" applyBorder="1" applyAlignment="1">
      <alignment vertical="center" wrapText="1"/>
    </xf>
    <xf numFmtId="0" fontId="47" fillId="0" borderId="0" xfId="4" applyNumberFormat="1" applyFont="1" applyFill="1" applyBorder="1" applyAlignment="1" applyProtection="1">
      <alignment horizontal="center" vertical="center"/>
      <protection hidden="1"/>
    </xf>
    <xf numFmtId="0" fontId="3" fillId="0" borderId="0" xfId="4" applyNumberFormat="1" applyFont="1" applyFill="1" applyBorder="1" applyAlignment="1" applyProtection="1">
      <alignment horizontal="center" vertical="center"/>
      <protection hidden="1"/>
    </xf>
    <xf numFmtId="0" fontId="60" fillId="0" borderId="0" xfId="4" applyNumberFormat="1" applyFont="1" applyFill="1" applyBorder="1" applyAlignment="1" applyProtection="1">
      <protection hidden="1"/>
    </xf>
    <xf numFmtId="0" fontId="47" fillId="0" borderId="50" xfId="4" applyFont="1" applyFill="1" applyBorder="1" applyAlignment="1" applyProtection="1">
      <alignment horizontal="center"/>
      <protection hidden="1"/>
    </xf>
    <xf numFmtId="1" fontId="3" fillId="0" borderId="50" xfId="4" applyNumberFormat="1" applyFont="1" applyFill="1" applyBorder="1" applyAlignment="1" applyProtection="1">
      <alignment horizontal="center" vertical="center"/>
      <protection hidden="1"/>
    </xf>
    <xf numFmtId="0" fontId="47" fillId="0" borderId="50" xfId="4" applyFont="1" applyFill="1" applyBorder="1" applyAlignment="1" applyProtection="1">
      <alignment horizontal="right"/>
      <protection hidden="1"/>
    </xf>
    <xf numFmtId="0" fontId="36" fillId="0" borderId="47" xfId="4" applyFont="1" applyFill="1" applyBorder="1" applyAlignment="1" applyProtection="1">
      <alignment vertical="top" wrapText="1" readingOrder="1"/>
      <protection locked="0"/>
    </xf>
    <xf numFmtId="0" fontId="2" fillId="0" borderId="40" xfId="4" applyFont="1" applyFill="1" applyBorder="1" applyAlignment="1" applyProtection="1">
      <alignment horizontal="center"/>
      <protection hidden="1"/>
    </xf>
    <xf numFmtId="0" fontId="2" fillId="0" borderId="4" xfId="6" applyFont="1" applyFill="1" applyBorder="1"/>
    <xf numFmtId="0" fontId="3" fillId="0" borderId="4" xfId="6" applyFont="1" applyFill="1" applyBorder="1" applyAlignment="1">
      <alignment horizontal="center" wrapText="1"/>
    </xf>
    <xf numFmtId="0" fontId="4" fillId="0" borderId="4" xfId="6" applyFont="1" applyFill="1" applyBorder="1" applyAlignment="1">
      <alignment wrapText="1"/>
    </xf>
    <xf numFmtId="0" fontId="8" fillId="0" borderId="4" xfId="6" applyFont="1" applyFill="1" applyBorder="1"/>
    <xf numFmtId="0" fontId="2" fillId="0" borderId="4" xfId="4" applyFont="1" applyFill="1" applyBorder="1"/>
    <xf numFmtId="0" fontId="3" fillId="0" borderId="4" xfId="4" applyFont="1" applyFill="1" applyBorder="1" applyAlignment="1">
      <alignment horizontal="center" wrapText="1"/>
    </xf>
    <xf numFmtId="0" fontId="4" fillId="0" borderId="4" xfId="4" applyFont="1" applyFill="1" applyBorder="1" applyAlignment="1">
      <alignment wrapText="1"/>
    </xf>
    <xf numFmtId="0" fontId="2" fillId="0" borderId="4" xfId="4" applyFont="1" applyFill="1" applyBorder="1" applyAlignment="1">
      <alignment horizontal="center"/>
    </xf>
    <xf numFmtId="0" fontId="49" fillId="0" borderId="38" xfId="4" applyFont="1" applyBorder="1" applyAlignment="1" applyProtection="1">
      <protection hidden="1"/>
    </xf>
    <xf numFmtId="0" fontId="65" fillId="0" borderId="38" xfId="4" applyFont="1" applyBorder="1" applyAlignment="1" applyProtection="1">
      <protection hidden="1"/>
    </xf>
    <xf numFmtId="0" fontId="88" fillId="0" borderId="4" xfId="4" applyFont="1" applyFill="1" applyBorder="1" applyAlignment="1">
      <alignment horizontal="center" wrapText="1"/>
    </xf>
    <xf numFmtId="0" fontId="28" fillId="0" borderId="60" xfId="4" applyFill="1" applyBorder="1" applyAlignment="1">
      <alignment horizontal="center" wrapText="1"/>
    </xf>
    <xf numFmtId="0" fontId="4" fillId="0" borderId="60" xfId="4" applyFont="1" applyFill="1" applyBorder="1" applyAlignment="1">
      <alignment horizontal="center" wrapText="1"/>
    </xf>
    <xf numFmtId="0" fontId="4" fillId="0" borderId="60" xfId="4" applyFont="1" applyFill="1" applyBorder="1" applyAlignment="1">
      <alignment wrapText="1"/>
    </xf>
    <xf numFmtId="0" fontId="2" fillId="0" borderId="60" xfId="4" applyFont="1" applyFill="1" applyBorder="1" applyAlignment="1">
      <alignment horizontal="center" wrapText="1"/>
    </xf>
    <xf numFmtId="0" fontId="2" fillId="0" borderId="47" xfId="4" applyFont="1" applyFill="1" applyBorder="1" applyAlignment="1">
      <alignment horizontal="center" wrapText="1"/>
    </xf>
    <xf numFmtId="0" fontId="36" fillId="0" borderId="60" xfId="4" applyFont="1" applyFill="1" applyBorder="1" applyAlignment="1" applyProtection="1">
      <alignment vertical="top" wrapText="1" readingOrder="1"/>
      <protection locked="0"/>
    </xf>
    <xf numFmtId="0" fontId="89" fillId="0" borderId="60" xfId="4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center" wrapText="1"/>
    </xf>
    <xf numFmtId="0" fontId="4" fillId="0" borderId="60" xfId="4" applyFont="1" applyFill="1" applyBorder="1" applyAlignment="1">
      <alignment horizontal="center"/>
    </xf>
    <xf numFmtId="0" fontId="71" fillId="13" borderId="38" xfId="4" applyFont="1" applyFill="1" applyBorder="1" applyAlignment="1" applyProtection="1">
      <protection hidden="1"/>
    </xf>
    <xf numFmtId="0" fontId="54" fillId="0" borderId="60" xfId="4" applyFont="1" applyFill="1" applyBorder="1" applyAlignment="1">
      <alignment wrapText="1"/>
    </xf>
    <xf numFmtId="0" fontId="28" fillId="0" borderId="60" xfId="4" applyFill="1" applyBorder="1" applyAlignment="1">
      <alignment horizontal="left" wrapText="1"/>
    </xf>
    <xf numFmtId="0" fontId="8" fillId="0" borderId="60" xfId="4" applyFont="1" applyFill="1" applyBorder="1" applyAlignment="1">
      <alignment horizontal="center" wrapText="1"/>
    </xf>
    <xf numFmtId="0" fontId="8" fillId="0" borderId="65" xfId="4" applyFont="1" applyFill="1" applyBorder="1" applyAlignment="1">
      <alignment horizontal="center" wrapText="1"/>
    </xf>
    <xf numFmtId="0" fontId="2" fillId="0" borderId="60" xfId="1" applyFill="1" applyBorder="1" applyAlignment="1">
      <alignment horizontal="center" wrapText="1"/>
    </xf>
    <xf numFmtId="0" fontId="4" fillId="0" borderId="60" xfId="1" applyFont="1" applyFill="1" applyBorder="1" applyAlignment="1">
      <alignment horizontal="center" wrapText="1"/>
    </xf>
    <xf numFmtId="0" fontId="4" fillId="0" borderId="60" xfId="1" applyFont="1" applyFill="1" applyBorder="1" applyAlignment="1">
      <alignment wrapText="1"/>
    </xf>
    <xf numFmtId="0" fontId="2" fillId="0" borderId="60" xfId="1" applyFont="1" applyFill="1" applyBorder="1" applyAlignment="1">
      <alignment horizontal="center" wrapText="1"/>
    </xf>
    <xf numFmtId="0" fontId="4" fillId="0" borderId="60" xfId="1" applyFont="1" applyFill="1" applyBorder="1" applyAlignment="1"/>
    <xf numFmtId="0" fontId="2" fillId="0" borderId="4" xfId="6" applyFont="1" applyFill="1" applyBorder="1" applyAlignment="1">
      <alignment horizontal="center" wrapText="1"/>
    </xf>
    <xf numFmtId="0" fontId="3" fillId="0" borderId="2" xfId="6" applyFont="1" applyFill="1" applyBorder="1" applyAlignment="1">
      <alignment horizontal="center" wrapText="1"/>
    </xf>
    <xf numFmtId="0" fontId="4" fillId="0" borderId="2" xfId="6" applyFont="1" applyFill="1" applyBorder="1" applyAlignment="1">
      <alignment wrapText="1"/>
    </xf>
    <xf numFmtId="0" fontId="0" fillId="0" borderId="60" xfId="0" applyFill="1" applyBorder="1" applyAlignment="1">
      <alignment horizontal="center" wrapText="1"/>
    </xf>
    <xf numFmtId="0" fontId="86" fillId="0" borderId="60" xfId="0" applyFont="1" applyFill="1" applyBorder="1" applyAlignment="1">
      <alignment horizontal="center" wrapText="1"/>
    </xf>
    <xf numFmtId="0" fontId="86" fillId="0" borderId="60" xfId="0" applyFont="1" applyFill="1" applyBorder="1" applyAlignment="1">
      <alignment wrapText="1"/>
    </xf>
    <xf numFmtId="0" fontId="2" fillId="4" borderId="4" xfId="4" applyFont="1" applyFill="1" applyBorder="1" applyAlignment="1">
      <alignment horizontal="center" wrapText="1"/>
    </xf>
    <xf numFmtId="0" fontId="3" fillId="4" borderId="2" xfId="4" applyFont="1" applyFill="1" applyBorder="1" applyAlignment="1">
      <alignment horizontal="center" wrapText="1"/>
    </xf>
    <xf numFmtId="0" fontId="4" fillId="4" borderId="2" xfId="4" applyFont="1" applyFill="1" applyBorder="1" applyAlignment="1">
      <alignment wrapText="1"/>
    </xf>
    <xf numFmtId="0" fontId="36" fillId="4" borderId="47" xfId="4" applyFont="1" applyFill="1" applyBorder="1" applyAlignment="1" applyProtection="1">
      <alignment horizontal="center" vertical="center" wrapText="1" readingOrder="1"/>
      <protection locked="0"/>
    </xf>
    <xf numFmtId="0" fontId="2" fillId="4" borderId="2" xfId="4" applyFont="1" applyFill="1" applyBorder="1" applyAlignment="1" applyProtection="1">
      <alignment horizontal="center"/>
      <protection hidden="1"/>
    </xf>
    <xf numFmtId="0" fontId="37" fillId="4" borderId="4" xfId="3" applyFont="1" applyFill="1" applyBorder="1" applyAlignment="1" applyProtection="1">
      <alignment horizontal="center"/>
      <protection hidden="1"/>
    </xf>
    <xf numFmtId="0" fontId="2" fillId="0" borderId="47" xfId="4" applyFont="1" applyBorder="1" applyAlignment="1">
      <alignment horizontal="center" wrapText="1"/>
    </xf>
    <xf numFmtId="0" fontId="36" fillId="0" borderId="60" xfId="4" applyFont="1" applyBorder="1" applyAlignment="1" applyProtection="1">
      <alignment vertical="top" wrapText="1" readingOrder="1"/>
      <protection locked="0"/>
    </xf>
    <xf numFmtId="0" fontId="98" fillId="13" borderId="0" xfId="1" applyFont="1" applyFill="1" applyProtection="1">
      <protection hidden="1"/>
    </xf>
    <xf numFmtId="0" fontId="86" fillId="7" borderId="6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86" fillId="7" borderId="6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0" xfId="0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1" fillId="11" borderId="23" xfId="0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textRotation="180"/>
    </xf>
    <xf numFmtId="0" fontId="26" fillId="0" borderId="28" xfId="0" applyFont="1" applyFill="1" applyBorder="1" applyAlignment="1">
      <alignment horizontal="center" vertical="center" textRotation="180"/>
    </xf>
    <xf numFmtId="0" fontId="26" fillId="0" borderId="4" xfId="0" applyFont="1" applyFill="1" applyBorder="1" applyAlignment="1">
      <alignment horizontal="center" vertical="center" textRotation="180"/>
    </xf>
    <xf numFmtId="0" fontId="17" fillId="9" borderId="11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18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textRotation="180"/>
    </xf>
    <xf numFmtId="0" fontId="11" fillId="12" borderId="23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/>
    </xf>
    <xf numFmtId="0" fontId="33" fillId="0" borderId="54" xfId="4" applyFont="1" applyBorder="1" applyAlignment="1" applyProtection="1">
      <alignment horizontal="center" vertical="center" wrapText="1"/>
      <protection hidden="1"/>
    </xf>
    <xf numFmtId="0" fontId="33" fillId="0" borderId="55" xfId="4" applyFont="1" applyBorder="1" applyAlignment="1" applyProtection="1">
      <alignment horizontal="center" vertical="center" wrapText="1"/>
      <protection hidden="1"/>
    </xf>
    <xf numFmtId="0" fontId="31" fillId="0" borderId="38" xfId="4" applyFont="1" applyBorder="1" applyAlignment="1" applyProtection="1">
      <alignment horizontal="left"/>
      <protection hidden="1"/>
    </xf>
    <xf numFmtId="0" fontId="33" fillId="0" borderId="39" xfId="4" applyFont="1" applyBorder="1" applyAlignment="1" applyProtection="1">
      <alignment horizontal="center" vertical="center" wrapText="1"/>
      <protection hidden="1"/>
    </xf>
    <xf numFmtId="0" fontId="33" fillId="0" borderId="43" xfId="4" applyFont="1" applyBorder="1" applyAlignment="1" applyProtection="1">
      <alignment horizontal="center" vertical="center" wrapText="1"/>
      <protection hidden="1"/>
    </xf>
    <xf numFmtId="0" fontId="33" fillId="0" borderId="40" xfId="4" applyFont="1" applyBorder="1" applyAlignment="1" applyProtection="1">
      <alignment horizontal="center" vertical="center" wrapText="1"/>
      <protection hidden="1"/>
    </xf>
    <xf numFmtId="0" fontId="33" fillId="0" borderId="44" xfId="4" applyFont="1" applyBorder="1" applyAlignment="1" applyProtection="1">
      <alignment horizontal="center" vertical="center" wrapText="1"/>
      <protection hidden="1"/>
    </xf>
    <xf numFmtId="0" fontId="33" fillId="0" borderId="42" xfId="4" applyFont="1" applyBorder="1" applyAlignment="1" applyProtection="1">
      <alignment horizontal="center" vertical="center" wrapText="1"/>
      <protection hidden="1"/>
    </xf>
    <xf numFmtId="0" fontId="33" fillId="0" borderId="46" xfId="4" applyFont="1" applyBorder="1" applyAlignment="1" applyProtection="1">
      <alignment horizontal="center" vertical="center" wrapText="1"/>
      <protection hidden="1"/>
    </xf>
    <xf numFmtId="0" fontId="29" fillId="0" borderId="0" xfId="4" applyFont="1" applyAlignment="1" applyProtection="1">
      <alignment horizontal="center"/>
      <protection hidden="1"/>
    </xf>
    <xf numFmtId="0" fontId="35" fillId="4" borderId="42" xfId="4" applyFont="1" applyFill="1" applyBorder="1" applyAlignment="1" applyProtection="1">
      <alignment horizontal="center" vertical="center" wrapText="1"/>
      <protection hidden="1"/>
    </xf>
    <xf numFmtId="0" fontId="35" fillId="4" borderId="46" xfId="4" applyFont="1" applyFill="1" applyBorder="1" applyAlignment="1" applyProtection="1">
      <alignment horizontal="center" vertical="center" wrapText="1"/>
      <protection hidden="1"/>
    </xf>
    <xf numFmtId="0" fontId="33" fillId="13" borderId="39" xfId="4" applyFont="1" applyFill="1" applyBorder="1" applyAlignment="1" applyProtection="1">
      <alignment horizontal="center" vertical="center" wrapText="1"/>
      <protection hidden="1"/>
    </xf>
    <xf numFmtId="0" fontId="33" fillId="13" borderId="43" xfId="4" applyFont="1" applyFill="1" applyBorder="1" applyAlignment="1" applyProtection="1">
      <alignment horizontal="center" vertical="center" wrapText="1"/>
      <protection hidden="1"/>
    </xf>
    <xf numFmtId="0" fontId="56" fillId="4" borderId="40" xfId="4" applyFont="1" applyFill="1" applyBorder="1" applyAlignment="1" applyProtection="1">
      <alignment horizontal="center" vertical="center" wrapText="1"/>
      <protection hidden="1"/>
    </xf>
    <xf numFmtId="0" fontId="56" fillId="4" borderId="44" xfId="4" applyFont="1" applyFill="1" applyBorder="1" applyAlignment="1" applyProtection="1">
      <alignment horizontal="center" vertical="center" wrapText="1"/>
      <protection hidden="1"/>
    </xf>
    <xf numFmtId="0" fontId="4" fillId="13" borderId="40" xfId="4" applyFont="1" applyFill="1" applyBorder="1" applyAlignment="1" applyProtection="1">
      <alignment horizontal="center" vertical="center" wrapText="1"/>
      <protection hidden="1"/>
    </xf>
    <xf numFmtId="0" fontId="4" fillId="13" borderId="44" xfId="4" applyFont="1" applyFill="1" applyBorder="1" applyAlignment="1" applyProtection="1">
      <alignment horizontal="center" vertical="center" wrapText="1"/>
      <protection hidden="1"/>
    </xf>
    <xf numFmtId="0" fontId="4" fillId="13" borderId="40" xfId="4" applyFont="1" applyFill="1" applyBorder="1" applyAlignment="1" applyProtection="1">
      <alignment horizontal="left" vertical="center" wrapText="1"/>
      <protection hidden="1"/>
    </xf>
    <xf numFmtId="0" fontId="4" fillId="13" borderId="44" xfId="4" applyFont="1" applyFill="1" applyBorder="1" applyAlignment="1" applyProtection="1">
      <alignment horizontal="left" vertical="center" wrapText="1"/>
      <protection hidden="1"/>
    </xf>
    <xf numFmtId="0" fontId="33" fillId="4" borderId="56" xfId="4" applyFont="1" applyFill="1" applyBorder="1" applyAlignment="1" applyProtection="1">
      <alignment horizontal="center" vertical="center" wrapText="1"/>
      <protection hidden="1"/>
    </xf>
    <xf numFmtId="0" fontId="33" fillId="4" borderId="57" xfId="4" applyFont="1" applyFill="1" applyBorder="1" applyAlignment="1" applyProtection="1">
      <alignment horizontal="center" vertical="center" wrapText="1"/>
      <protection hidden="1"/>
    </xf>
    <xf numFmtId="0" fontId="52" fillId="13" borderId="38" xfId="4" applyFont="1" applyFill="1" applyBorder="1" applyAlignment="1" applyProtection="1">
      <alignment horizontal="center"/>
      <protection hidden="1"/>
    </xf>
    <xf numFmtId="0" fontId="47" fillId="13" borderId="40" xfId="4" applyFont="1" applyFill="1" applyBorder="1" applyAlignment="1" applyProtection="1">
      <alignment horizontal="center" vertical="center" wrapText="1"/>
      <protection hidden="1"/>
    </xf>
    <xf numFmtId="0" fontId="47" fillId="13" borderId="44" xfId="4" applyFont="1" applyFill="1" applyBorder="1" applyAlignment="1" applyProtection="1">
      <alignment horizontal="center" vertical="center" wrapText="1"/>
      <protection hidden="1"/>
    </xf>
    <xf numFmtId="0" fontId="3" fillId="13" borderId="40" xfId="4" applyFont="1" applyFill="1" applyBorder="1" applyAlignment="1" applyProtection="1">
      <alignment horizontal="center" vertical="center" wrapText="1"/>
      <protection hidden="1"/>
    </xf>
    <xf numFmtId="0" fontId="3" fillId="13" borderId="44" xfId="4" applyFont="1" applyFill="1" applyBorder="1" applyAlignment="1" applyProtection="1">
      <alignment horizontal="center" vertical="center" wrapText="1"/>
      <protection hidden="1"/>
    </xf>
    <xf numFmtId="0" fontId="50" fillId="13" borderId="0" xfId="4" applyFont="1" applyFill="1" applyAlignment="1" applyProtection="1">
      <alignment horizontal="center"/>
      <protection hidden="1"/>
    </xf>
    <xf numFmtId="0" fontId="33" fillId="0" borderId="42" xfId="6" applyFont="1" applyBorder="1" applyAlignment="1" applyProtection="1">
      <alignment horizontal="center" vertical="center" wrapText="1"/>
      <protection hidden="1"/>
    </xf>
    <xf numFmtId="0" fontId="33" fillId="0" borderId="46" xfId="6" applyFont="1" applyBorder="1" applyAlignment="1" applyProtection="1">
      <alignment horizontal="center" vertical="center" wrapText="1"/>
      <protection hidden="1"/>
    </xf>
    <xf numFmtId="0" fontId="33" fillId="0" borderId="54" xfId="6" applyFont="1" applyBorder="1" applyAlignment="1" applyProtection="1">
      <alignment horizontal="center" vertical="center" wrapText="1"/>
      <protection hidden="1"/>
    </xf>
    <xf numFmtId="0" fontId="33" fillId="0" borderId="55" xfId="6" applyFont="1" applyBorder="1" applyAlignment="1" applyProtection="1">
      <alignment horizontal="center" vertical="center" wrapText="1"/>
      <protection hidden="1"/>
    </xf>
    <xf numFmtId="0" fontId="29" fillId="0" borderId="0" xfId="6" applyFont="1" applyAlignment="1" applyProtection="1">
      <alignment horizontal="center"/>
      <protection hidden="1"/>
    </xf>
    <xf numFmtId="0" fontId="65" fillId="0" borderId="38" xfId="6" applyFont="1" applyBorder="1" applyAlignment="1" applyProtection="1">
      <alignment horizontal="left"/>
      <protection hidden="1"/>
    </xf>
    <xf numFmtId="0" fontId="33" fillId="0" borderId="39" xfId="6" applyFont="1" applyBorder="1" applyAlignment="1" applyProtection="1">
      <alignment horizontal="center" vertical="center" wrapText="1"/>
      <protection hidden="1"/>
    </xf>
    <xf numFmtId="0" fontId="33" fillId="0" borderId="43" xfId="6" applyFont="1" applyBorder="1" applyAlignment="1" applyProtection="1">
      <alignment horizontal="center" vertical="center" wrapText="1"/>
      <protection hidden="1"/>
    </xf>
    <xf numFmtId="0" fontId="33" fillId="0" borderId="40" xfId="6" applyFont="1" applyBorder="1" applyAlignment="1" applyProtection="1">
      <alignment horizontal="center" vertical="center" wrapText="1"/>
      <protection hidden="1"/>
    </xf>
    <xf numFmtId="0" fontId="33" fillId="0" borderId="44" xfId="6" applyFont="1" applyBorder="1" applyAlignment="1" applyProtection="1">
      <alignment horizontal="center" vertical="center" wrapText="1"/>
      <protection hidden="1"/>
    </xf>
    <xf numFmtId="0" fontId="31" fillId="0" borderId="38" xfId="6" applyFont="1" applyBorder="1" applyAlignment="1" applyProtection="1">
      <alignment horizontal="left"/>
      <protection hidden="1"/>
    </xf>
    <xf numFmtId="0" fontId="93" fillId="0" borderId="38" xfId="4" applyFont="1" applyBorder="1" applyAlignment="1" applyProtection="1">
      <alignment horizontal="left"/>
      <protection hidden="1"/>
    </xf>
    <xf numFmtId="0" fontId="4" fillId="13" borderId="54" xfId="4" applyFont="1" applyFill="1" applyBorder="1" applyAlignment="1" applyProtection="1">
      <alignment horizontal="center" wrapText="1"/>
      <protection hidden="1"/>
    </xf>
    <xf numFmtId="0" fontId="4" fillId="13" borderId="55" xfId="4" applyFont="1" applyFill="1" applyBorder="1" applyAlignment="1" applyProtection="1">
      <alignment horizontal="center" wrapText="1"/>
      <protection hidden="1"/>
    </xf>
    <xf numFmtId="0" fontId="66" fillId="13" borderId="0" xfId="4" applyFont="1" applyFill="1" applyAlignment="1" applyProtection="1">
      <alignment horizontal="center" wrapText="1"/>
      <protection hidden="1"/>
    </xf>
    <xf numFmtId="0" fontId="66" fillId="13" borderId="0" xfId="4" applyFont="1" applyFill="1" applyAlignment="1" applyProtection="1">
      <alignment horizontal="center"/>
      <protection hidden="1"/>
    </xf>
    <xf numFmtId="0" fontId="4" fillId="13" borderId="58" xfId="4" applyFont="1" applyFill="1" applyBorder="1" applyAlignment="1" applyProtection="1">
      <alignment horizontal="left" vertical="center" wrapText="1"/>
      <protection hidden="1"/>
    </xf>
    <xf numFmtId="0" fontId="4" fillId="13" borderId="59" xfId="4" applyFont="1" applyFill="1" applyBorder="1" applyAlignment="1" applyProtection="1">
      <alignment horizontal="left" vertical="center" wrapText="1"/>
      <protection hidden="1"/>
    </xf>
    <xf numFmtId="0" fontId="47" fillId="13" borderId="56" xfId="4" applyFont="1" applyFill="1" applyBorder="1" applyAlignment="1" applyProtection="1">
      <alignment horizontal="center" vertical="center" wrapText="1"/>
      <protection hidden="1"/>
    </xf>
    <xf numFmtId="0" fontId="47" fillId="13" borderId="57" xfId="4" applyFont="1" applyFill="1" applyBorder="1" applyAlignment="1" applyProtection="1">
      <alignment horizontal="center" vertical="center" wrapText="1"/>
      <protection hidden="1"/>
    </xf>
    <xf numFmtId="0" fontId="54" fillId="13" borderId="56" xfId="4" applyFont="1" applyFill="1" applyBorder="1" applyAlignment="1" applyProtection="1">
      <alignment horizontal="left" vertical="center" wrapText="1"/>
      <protection hidden="1"/>
    </xf>
    <xf numFmtId="0" fontId="54" fillId="13" borderId="57" xfId="4" applyFont="1" applyFill="1" applyBorder="1" applyAlignment="1" applyProtection="1">
      <alignment horizontal="left" vertical="center" wrapText="1"/>
      <protection hidden="1"/>
    </xf>
    <xf numFmtId="0" fontId="4" fillId="13" borderId="56" xfId="4" applyFont="1" applyFill="1" applyBorder="1" applyAlignment="1" applyProtection="1">
      <alignment horizontal="left" vertical="center" wrapText="1"/>
      <protection hidden="1"/>
    </xf>
    <xf numFmtId="0" fontId="4" fillId="13" borderId="57" xfId="4" applyFont="1" applyFill="1" applyBorder="1" applyAlignment="1" applyProtection="1">
      <alignment horizontal="left" vertical="center" wrapText="1"/>
      <protection hidden="1"/>
    </xf>
    <xf numFmtId="0" fontId="4" fillId="13" borderId="56" xfId="4" applyFont="1" applyFill="1" applyBorder="1" applyAlignment="1" applyProtection="1">
      <alignment horizontal="center" vertical="center" wrapText="1"/>
      <protection hidden="1"/>
    </xf>
    <xf numFmtId="0" fontId="4" fillId="13" borderId="57" xfId="4" applyFont="1" applyFill="1" applyBorder="1" applyAlignment="1" applyProtection="1">
      <alignment horizontal="center" vertical="center" wrapText="1"/>
      <protection hidden="1"/>
    </xf>
    <xf numFmtId="0" fontId="67" fillId="13" borderId="38" xfId="4" applyFont="1" applyFill="1" applyBorder="1" applyAlignment="1" applyProtection="1">
      <alignment horizontal="center"/>
      <protection hidden="1"/>
    </xf>
    <xf numFmtId="0" fontId="94" fillId="13" borderId="38" xfId="1" applyFont="1" applyFill="1" applyBorder="1" applyAlignment="1" applyProtection="1">
      <alignment horizontal="center"/>
      <protection hidden="1"/>
    </xf>
    <xf numFmtId="0" fontId="66" fillId="13" borderId="0" xfId="1" applyFont="1" applyFill="1" applyAlignment="1" applyProtection="1">
      <alignment horizontal="center" wrapText="1"/>
      <protection hidden="1"/>
    </xf>
    <xf numFmtId="0" fontId="66" fillId="13" borderId="0" xfId="1" applyFont="1" applyFill="1" applyAlignment="1" applyProtection="1">
      <alignment horizontal="center"/>
      <protection hidden="1"/>
    </xf>
    <xf numFmtId="0" fontId="65" fillId="0" borderId="38" xfId="4" applyFont="1" applyBorder="1" applyAlignment="1" applyProtection="1">
      <alignment horizontal="left"/>
      <protection hidden="1"/>
    </xf>
    <xf numFmtId="0" fontId="48" fillId="0" borderId="42" xfId="1" applyFont="1" applyFill="1" applyBorder="1" applyAlignment="1" applyProtection="1">
      <alignment horizontal="center" vertical="center" wrapText="1"/>
      <protection hidden="1"/>
    </xf>
    <xf numFmtId="0" fontId="48" fillId="0" borderId="46" xfId="1" applyFont="1" applyFill="1" applyBorder="1" applyAlignment="1" applyProtection="1">
      <alignment horizontal="center" vertical="center" wrapText="1"/>
      <protection hidden="1"/>
    </xf>
    <xf numFmtId="0" fontId="72" fillId="0" borderId="0" xfId="1" applyFont="1" applyFill="1" applyAlignment="1" applyProtection="1">
      <alignment horizontal="center"/>
      <protection hidden="1"/>
    </xf>
    <xf numFmtId="0" fontId="76" fillId="4" borderId="38" xfId="1" applyFont="1" applyFill="1" applyBorder="1" applyAlignment="1" applyProtection="1">
      <alignment horizontal="left"/>
      <protection hidden="1"/>
    </xf>
    <xf numFmtId="0" fontId="48" fillId="0" borderId="39" xfId="1" applyFont="1" applyFill="1" applyBorder="1" applyAlignment="1" applyProtection="1">
      <alignment horizontal="center" vertical="center" wrapText="1"/>
      <protection hidden="1"/>
    </xf>
    <xf numFmtId="0" fontId="48" fillId="0" borderId="43" xfId="1" applyFont="1" applyFill="1" applyBorder="1" applyAlignment="1" applyProtection="1">
      <alignment horizontal="center" vertical="center" wrapText="1"/>
      <protection hidden="1"/>
    </xf>
    <xf numFmtId="0" fontId="48" fillId="0" borderId="40" xfId="1" applyFont="1" applyFill="1" applyBorder="1" applyAlignment="1" applyProtection="1">
      <alignment horizontal="center" vertical="center" wrapText="1"/>
      <protection hidden="1"/>
    </xf>
    <xf numFmtId="0" fontId="48" fillId="0" borderId="44" xfId="1" applyFont="1" applyFill="1" applyBorder="1" applyAlignment="1" applyProtection="1">
      <alignment horizontal="center" vertical="center" wrapText="1"/>
      <protection hidden="1"/>
    </xf>
    <xf numFmtId="0" fontId="77" fillId="0" borderId="40" xfId="1" applyFont="1" applyFill="1" applyBorder="1" applyAlignment="1" applyProtection="1">
      <alignment horizontal="center" vertical="center" wrapText="1"/>
      <protection hidden="1"/>
    </xf>
    <xf numFmtId="0" fontId="77" fillId="0" borderId="44" xfId="1" applyFont="1" applyFill="1" applyBorder="1" applyAlignment="1" applyProtection="1">
      <alignment horizontal="center" vertical="center" wrapText="1"/>
      <protection hidden="1"/>
    </xf>
    <xf numFmtId="0" fontId="78" fillId="0" borderId="40" xfId="1" applyFont="1" applyFill="1" applyBorder="1" applyAlignment="1" applyProtection="1">
      <alignment horizontal="center" vertical="center" wrapText="1"/>
      <protection hidden="1"/>
    </xf>
    <xf numFmtId="0" fontId="78" fillId="0" borderId="44" xfId="1" applyFont="1" applyFill="1" applyBorder="1" applyAlignment="1" applyProtection="1">
      <alignment horizontal="center" vertical="center" wrapText="1"/>
      <protection hidden="1"/>
    </xf>
    <xf numFmtId="0" fontId="48" fillId="0" borderId="41" xfId="1" applyFont="1" applyFill="1" applyBorder="1" applyAlignment="1" applyProtection="1">
      <alignment horizontal="center" vertical="center" wrapText="1"/>
      <protection hidden="1"/>
    </xf>
    <xf numFmtId="0" fontId="48" fillId="0" borderId="45" xfId="1" applyFont="1" applyFill="1" applyBorder="1" applyAlignment="1" applyProtection="1">
      <alignment horizontal="center" vertical="center" wrapText="1"/>
      <protection hidden="1"/>
    </xf>
    <xf numFmtId="0" fontId="95" fillId="4" borderId="38" xfId="1" applyFont="1" applyFill="1" applyBorder="1" applyAlignment="1" applyProtection="1">
      <alignment horizontal="left"/>
      <protection hidden="1"/>
    </xf>
    <xf numFmtId="0" fontId="96" fillId="13" borderId="38" xfId="1" applyFont="1" applyFill="1" applyBorder="1" applyAlignment="1" applyProtection="1">
      <alignment horizontal="center"/>
      <protection hidden="1"/>
    </xf>
    <xf numFmtId="0" fontId="79" fillId="0" borderId="40" xfId="1" applyFont="1" applyFill="1" applyBorder="1" applyAlignment="1" applyProtection="1">
      <alignment horizontal="center" vertical="center" wrapText="1"/>
      <protection hidden="1"/>
    </xf>
    <xf numFmtId="0" fontId="79" fillId="0" borderId="44" xfId="1" applyFont="1" applyFill="1" applyBorder="1" applyAlignment="1" applyProtection="1">
      <alignment horizontal="center" vertical="center" wrapText="1"/>
      <protection hidden="1"/>
    </xf>
    <xf numFmtId="0" fontId="95" fillId="13" borderId="38" xfId="1" applyFont="1" applyFill="1" applyBorder="1" applyAlignment="1" applyProtection="1">
      <alignment horizontal="center"/>
      <protection hidden="1"/>
    </xf>
    <xf numFmtId="0" fontId="91" fillId="0" borderId="0" xfId="6" applyFont="1" applyAlignment="1" applyProtection="1">
      <alignment horizontal="center"/>
      <protection hidden="1"/>
    </xf>
    <xf numFmtId="0" fontId="49" fillId="0" borderId="38" xfId="6" applyFont="1" applyBorder="1" applyAlignment="1" applyProtection="1">
      <alignment horizontal="left"/>
      <protection hidden="1"/>
    </xf>
    <xf numFmtId="0" fontId="33" fillId="0" borderId="42" xfId="1" applyFont="1" applyFill="1" applyBorder="1" applyAlignment="1" applyProtection="1">
      <alignment horizontal="center" vertical="center" wrapText="1"/>
      <protection hidden="1"/>
    </xf>
    <xf numFmtId="0" fontId="33" fillId="0" borderId="46" xfId="1" applyFont="1" applyFill="1" applyBorder="1" applyAlignment="1" applyProtection="1">
      <alignment horizontal="center" vertical="center" wrapText="1"/>
      <protection hidden="1"/>
    </xf>
    <xf numFmtId="0" fontId="50" fillId="13" borderId="0" xfId="1" applyFont="1" applyFill="1" applyAlignment="1" applyProtection="1">
      <alignment horizontal="center"/>
      <protection hidden="1"/>
    </xf>
    <xf numFmtId="0" fontId="97" fillId="13" borderId="38" xfId="1" applyFont="1" applyFill="1" applyBorder="1" applyAlignment="1" applyProtection="1">
      <alignment horizontal="center"/>
      <protection hidden="1"/>
    </xf>
    <xf numFmtId="0" fontId="33" fillId="0" borderId="39" xfId="1" applyFont="1" applyFill="1" applyBorder="1" applyAlignment="1" applyProtection="1">
      <alignment horizontal="center" vertical="center" wrapText="1"/>
      <protection hidden="1"/>
    </xf>
    <xf numFmtId="0" fontId="33" fillId="0" borderId="43" xfId="1" applyFont="1" applyFill="1" applyBorder="1" applyAlignment="1" applyProtection="1">
      <alignment horizontal="center" vertical="center" wrapText="1"/>
      <protection hidden="1"/>
    </xf>
    <xf numFmtId="0" fontId="56" fillId="0" borderId="40" xfId="1" applyFont="1" applyFill="1" applyBorder="1" applyAlignment="1" applyProtection="1">
      <alignment horizontal="center" vertical="center" wrapText="1"/>
      <protection hidden="1"/>
    </xf>
    <xf numFmtId="0" fontId="56" fillId="0" borderId="44" xfId="1" applyFont="1" applyFill="1" applyBorder="1" applyAlignment="1" applyProtection="1">
      <alignment horizontal="center" vertical="center" wrapText="1"/>
      <protection hidden="1"/>
    </xf>
    <xf numFmtId="0" fontId="3" fillId="0" borderId="40" xfId="1" applyFont="1" applyFill="1" applyBorder="1" applyAlignment="1" applyProtection="1">
      <alignment horizontal="center" vertical="center" wrapText="1"/>
      <protection hidden="1"/>
    </xf>
    <xf numFmtId="0" fontId="3" fillId="0" borderId="44" xfId="1" applyFont="1" applyFill="1" applyBorder="1" applyAlignment="1" applyProtection="1">
      <alignment horizontal="center" vertical="center" wrapText="1"/>
      <protection hidden="1"/>
    </xf>
    <xf numFmtId="0" fontId="4" fillId="0" borderId="40" xfId="1" applyFont="1" applyFill="1" applyBorder="1" applyAlignment="1" applyProtection="1">
      <alignment horizontal="center" vertical="center" wrapText="1"/>
      <protection hidden="1"/>
    </xf>
    <xf numFmtId="0" fontId="4" fillId="0" borderId="44" xfId="1" applyFont="1" applyFill="1" applyBorder="1" applyAlignment="1" applyProtection="1">
      <alignment horizontal="center" vertical="center" wrapText="1"/>
      <protection hidden="1"/>
    </xf>
    <xf numFmtId="0" fontId="4" fillId="0" borderId="40" xfId="1" applyFont="1" applyFill="1" applyBorder="1" applyAlignment="1" applyProtection="1">
      <alignment horizontal="left" vertical="center" wrapText="1"/>
      <protection hidden="1"/>
    </xf>
    <xf numFmtId="0" fontId="4" fillId="0" borderId="44" xfId="1" applyFont="1" applyFill="1" applyBorder="1" applyAlignment="1" applyProtection="1">
      <alignment horizontal="left" vertical="center" wrapText="1"/>
      <protection hidden="1"/>
    </xf>
    <xf numFmtId="0" fontId="33" fillId="0" borderId="56" xfId="1" applyFont="1" applyFill="1" applyBorder="1" applyAlignment="1" applyProtection="1">
      <alignment horizontal="center" vertical="center" wrapText="1"/>
      <protection hidden="1"/>
    </xf>
    <xf numFmtId="0" fontId="33" fillId="0" borderId="57" xfId="1" applyFont="1" applyFill="1" applyBorder="1" applyAlignment="1" applyProtection="1">
      <alignment horizontal="center" vertical="center" wrapText="1"/>
      <protection hidden="1"/>
    </xf>
    <xf numFmtId="0" fontId="31" fillId="13" borderId="38" xfId="1" applyFont="1" applyFill="1" applyBorder="1" applyAlignment="1" applyProtection="1">
      <alignment horizontal="center"/>
      <protection hidden="1"/>
    </xf>
    <xf numFmtId="0" fontId="99" fillId="7" borderId="2" xfId="0" applyFont="1" applyFill="1" applyBorder="1" applyAlignment="1">
      <alignment horizontal="center"/>
    </xf>
  </cellXfs>
  <cellStyles count="7">
    <cellStyle name="Normal" xfId="0" builtinId="0"/>
    <cellStyle name="Normal 2" xfId="4"/>
    <cellStyle name="Normal 2 2" xfId="3"/>
    <cellStyle name="Normal 2 2 2" xfId="1"/>
    <cellStyle name="Normal 2 3" xfId="5"/>
    <cellStyle name="Normal 3" xfId="6"/>
    <cellStyle name="Normal 3 2" xfId="2"/>
  </cellStyles>
  <dxfs count="324"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3</xdr:col>
      <xdr:colOff>666750</xdr:colOff>
      <xdr:row>71</xdr:row>
      <xdr:rowOff>47626</xdr:rowOff>
    </xdr:to>
    <xdr:sp macro="" textlink="">
      <xdr:nvSpPr>
        <xdr:cNvPr id="2" name="AutoShape 901" descr="BATCH_WISE"/>
        <xdr:cNvSpPr>
          <a:spLocks noChangeAspect="1" noChangeArrowheads="1"/>
        </xdr:cNvSpPr>
      </xdr:nvSpPr>
      <xdr:spPr bwMode="auto">
        <a:xfrm>
          <a:off x="1362075" y="28765500"/>
          <a:ext cx="1162050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117</xdr:row>
      <xdr:rowOff>0</xdr:rowOff>
    </xdr:from>
    <xdr:to>
      <xdr:col>3</xdr:col>
      <xdr:colOff>666750</xdr:colOff>
      <xdr:row>122</xdr:row>
      <xdr:rowOff>47626</xdr:rowOff>
    </xdr:to>
    <xdr:sp macro="" textlink="">
      <xdr:nvSpPr>
        <xdr:cNvPr id="2" name="AutoShape 901" descr="BATCH_WISE"/>
        <xdr:cNvSpPr>
          <a:spLocks noChangeAspect="1" noChangeArrowheads="1"/>
        </xdr:cNvSpPr>
      </xdr:nvSpPr>
      <xdr:spPr bwMode="auto">
        <a:xfrm>
          <a:off x="1362075" y="23974425"/>
          <a:ext cx="1162050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76</xdr:row>
      <xdr:rowOff>0</xdr:rowOff>
    </xdr:from>
    <xdr:to>
      <xdr:col>3</xdr:col>
      <xdr:colOff>666750</xdr:colOff>
      <xdr:row>81</xdr:row>
      <xdr:rowOff>47626</xdr:rowOff>
    </xdr:to>
    <xdr:sp macro="" textlink="">
      <xdr:nvSpPr>
        <xdr:cNvPr id="2" name="AutoShape 901" descr="BATCH_WISE"/>
        <xdr:cNvSpPr>
          <a:spLocks noChangeAspect="1" noChangeArrowheads="1"/>
        </xdr:cNvSpPr>
      </xdr:nvSpPr>
      <xdr:spPr bwMode="auto">
        <a:xfrm>
          <a:off x="1362075" y="26289000"/>
          <a:ext cx="1162050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cal%20Disk%20E\Documents\D%20Documents\Convocations\20th%20Convocation%202025%20%2002%20February%202025\Master%20list%20of%2020th%20Concovcatio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cal%20Disk%20E\Documents\D%20Documents\Convocations\18th%20Convocation%202022%20%20%20%20December%202022\16th%20Convocation%202019%20%2014%20December%202019\Lists\Master%20list%20of%2016th%20Concovcat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with IPP 22"/>
      <sheetName val="Session Wise"/>
      <sheetName val="PhDs"/>
      <sheetName val="MS - S21"/>
      <sheetName val="MS - F20"/>
      <sheetName val="MS(ES) S21"/>
      <sheetName val="BS S19"/>
      <sheetName val="BS FALL-18"/>
      <sheetName val="BS(ES) S19"/>
      <sheetName val="BS(Geo)(ES) F18"/>
      <sheetName val="BSS S19"/>
      <sheetName val="BSS F18"/>
      <sheetName val="BS(Psy) F18"/>
      <sheetName val="BS(Psy) S19"/>
      <sheetName val="MSCP F20"/>
      <sheetName val="MSCP S21"/>
      <sheetName val="M.Phil(Psy) F20"/>
      <sheetName val="M.Phil(Psy) S21"/>
      <sheetName val="Phil(MS) F20"/>
      <sheetName val="MS(PM) F21"/>
      <sheetName val="MS(PM) S21"/>
      <sheetName val="MS(HRM&amp;OP) S21"/>
      <sheetName val="MS(HRM&amp;OP,MP&amp;SM) F20 "/>
      <sheetName val="MBA F21"/>
      <sheetName val="MBA S21"/>
      <sheetName val="MBA S19"/>
      <sheetName val="MBA(WE) F21"/>
      <sheetName val="MBA(WE) S21"/>
      <sheetName val="MBA(WE) F20"/>
      <sheetName val="MBA(WE) S19"/>
      <sheetName val="BBA,BS(A&amp;F)S19"/>
      <sheetName val="BBA,BS(A&amp;F)F18"/>
      <sheetName val="BBA F20"/>
      <sheetName val="BS(Mar) S21"/>
      <sheetName val="PNSL"/>
    </sheetNames>
    <sheetDataSet>
      <sheetData sheetId="0"/>
      <sheetData sheetId="1"/>
      <sheetData sheetId="2"/>
      <sheetData sheetId="3"/>
      <sheetData sheetId="4"/>
      <sheetData sheetId="5"/>
      <sheetData sheetId="6">
        <row r="124">
          <cell r="K124">
            <v>39</v>
          </cell>
        </row>
        <row r="172">
          <cell r="K172">
            <v>8</v>
          </cell>
        </row>
      </sheetData>
      <sheetData sheetId="7">
        <row r="130">
          <cell r="L130">
            <v>29</v>
          </cell>
        </row>
        <row r="178">
          <cell r="L178">
            <v>18</v>
          </cell>
        </row>
        <row r="263">
          <cell r="L263">
            <v>34</v>
          </cell>
        </row>
        <row r="384">
          <cell r="L384">
            <v>50</v>
          </cell>
        </row>
        <row r="438">
          <cell r="L438">
            <v>13</v>
          </cell>
        </row>
      </sheetData>
      <sheetData sheetId="8"/>
      <sheetData sheetId="9"/>
      <sheetData sheetId="10">
        <row r="45">
          <cell r="K45">
            <v>24</v>
          </cell>
        </row>
      </sheetData>
      <sheetData sheetId="11">
        <row r="52">
          <cell r="L52">
            <v>18</v>
          </cell>
        </row>
        <row r="88">
          <cell r="L88">
            <v>18</v>
          </cell>
        </row>
      </sheetData>
      <sheetData sheetId="12">
        <row r="147">
          <cell r="I147">
            <v>62</v>
          </cell>
        </row>
      </sheetData>
      <sheetData sheetId="13">
        <row r="150">
          <cell r="I150">
            <v>80</v>
          </cell>
        </row>
      </sheetData>
      <sheetData sheetId="14">
        <row r="30">
          <cell r="I30">
            <v>13</v>
          </cell>
        </row>
      </sheetData>
      <sheetData sheetId="15">
        <row r="27">
          <cell r="I27">
            <v>12</v>
          </cell>
        </row>
      </sheetData>
      <sheetData sheetId="16">
        <row r="28">
          <cell r="I28">
            <v>11</v>
          </cell>
        </row>
      </sheetData>
      <sheetData sheetId="17">
        <row r="27">
          <cell r="I27">
            <v>9</v>
          </cell>
        </row>
      </sheetData>
      <sheetData sheetId="18">
        <row r="17">
          <cell r="K17">
            <v>1</v>
          </cell>
        </row>
      </sheetData>
      <sheetData sheetId="19">
        <row r="53">
          <cell r="L53">
            <v>3</v>
          </cell>
        </row>
      </sheetData>
      <sheetData sheetId="20">
        <row r="44">
          <cell r="L44">
            <v>5</v>
          </cell>
        </row>
      </sheetData>
      <sheetData sheetId="21">
        <row r="16">
          <cell r="K16">
            <v>5</v>
          </cell>
        </row>
      </sheetData>
      <sheetData sheetId="22">
        <row r="17">
          <cell r="K17">
            <v>4</v>
          </cell>
        </row>
        <row r="31">
          <cell r="K31">
            <v>0</v>
          </cell>
        </row>
      </sheetData>
      <sheetData sheetId="23">
        <row r="27">
          <cell r="K27">
            <v>1</v>
          </cell>
        </row>
      </sheetData>
      <sheetData sheetId="24">
        <row r="19">
          <cell r="K19">
            <v>3</v>
          </cell>
        </row>
      </sheetData>
      <sheetData sheetId="25">
        <row r="13">
          <cell r="K13">
            <v>3</v>
          </cell>
        </row>
      </sheetData>
      <sheetData sheetId="26"/>
      <sheetData sheetId="27"/>
      <sheetData sheetId="28"/>
      <sheetData sheetId="29">
        <row r="24">
          <cell r="M24">
            <v>4</v>
          </cell>
        </row>
      </sheetData>
      <sheetData sheetId="30">
        <row r="298">
          <cell r="L298">
            <v>109</v>
          </cell>
        </row>
        <row r="385">
          <cell r="L385">
            <v>14</v>
          </cell>
        </row>
      </sheetData>
      <sheetData sheetId="31">
        <row r="329">
          <cell r="L329">
            <v>101</v>
          </cell>
        </row>
        <row r="399">
          <cell r="L399">
            <v>30</v>
          </cell>
        </row>
        <row r="428">
          <cell r="L428">
            <v>4</v>
          </cell>
        </row>
        <row r="451">
          <cell r="L451">
            <v>10</v>
          </cell>
        </row>
      </sheetData>
      <sheetData sheetId="32">
        <row r="17">
          <cell r="L17">
            <v>2</v>
          </cell>
        </row>
      </sheetData>
      <sheetData sheetId="33">
        <row r="11">
          <cell r="L11">
            <v>0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 up S1"/>
      <sheetName val="Line up S2"/>
      <sheetName val="Total State"/>
      <sheetName val="State (1)"/>
      <sheetName val="State (2)"/>
      <sheetName val="PHD(MS) F15"/>
      <sheetName val="PhD(MS) S16"/>
      <sheetName val="MPhil(MS) S17"/>
      <sheetName val="MS(PM) F16"/>
      <sheetName val="MS(PM) S17"/>
      <sheetName val="MS(PM) F17"/>
      <sheetName val="MS(FIN) F16"/>
      <sheetName val="MS(FIN) F17"/>
      <sheetName val="MBA S15"/>
      <sheetName val="MBA F15"/>
      <sheetName val="MBA F16"/>
      <sheetName val="MBA S17"/>
      <sheetName val="MBA F17"/>
      <sheetName val="MBA(WE) S15"/>
      <sheetName val="MBA(WE) Sum 15"/>
      <sheetName val="MBA(WE) Sum 16"/>
      <sheetName val="MBA(WE) F16"/>
      <sheetName val="MBA(WE) S17"/>
      <sheetName val="MBA(WE) Sum 17"/>
      <sheetName val="MBA(WE) F17"/>
      <sheetName val="BBA F14"/>
      <sheetName val="BBA S15"/>
      <sheetName val="BS FALL-14"/>
      <sheetName val="BS-S15"/>
      <sheetName val="BS(Geo) F14"/>
      <sheetName val="BS(Geo) S15"/>
      <sheetName val="PhD(Geo) S16"/>
      <sheetName val="MS(ES) S17"/>
      <sheetName val="MS - F16"/>
      <sheetName val="MS - S17"/>
      <sheetName val="M.PHIL F16"/>
      <sheetName val="MS--F16"/>
      <sheetName val="BS-F14"/>
      <sheetName val="BS-Sp 15"/>
      <sheetName val="BS(SCM)12 to 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queryTables/queryTable1.xml><?xml version="1.0" encoding="utf-8"?>
<queryTable xmlns="http://schemas.openxmlformats.org/spreadsheetml/2006/main" name="abc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bc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bc_1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bc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bc_1" connectionId="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bc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64" zoomScale="120" zoomScaleNormal="120" workbookViewId="0">
      <selection activeCell="B62" sqref="B62"/>
    </sheetView>
  </sheetViews>
  <sheetFormatPr defaultRowHeight="12.75" x14ac:dyDescent="0.25"/>
  <cols>
    <col min="1" max="1" width="5.85546875" style="1" customWidth="1"/>
    <col min="2" max="2" width="67.7109375" style="1" bestFit="1" customWidth="1"/>
    <col min="3" max="3" width="0.85546875" style="2" hidden="1" customWidth="1"/>
    <col min="4" max="4" width="12.85546875" style="1" hidden="1" customWidth="1"/>
    <col min="5" max="5" width="12.7109375" style="1" hidden="1" customWidth="1"/>
    <col min="6" max="6" width="6.85546875" style="1" hidden="1" customWidth="1"/>
    <col min="7" max="8" width="6.140625" style="1" hidden="1" customWidth="1"/>
    <col min="9" max="13" width="9.140625" style="1"/>
    <col min="14" max="14" width="6.7109375" style="1" customWidth="1"/>
    <col min="15" max="16384" width="9.140625" style="1"/>
  </cols>
  <sheetData>
    <row r="1" spans="1:8" ht="22.5" customHeight="1" x14ac:dyDescent="0.25">
      <c r="A1" s="610" t="s">
        <v>23</v>
      </c>
      <c r="B1" s="610"/>
      <c r="C1" s="610"/>
      <c r="D1" s="610"/>
      <c r="E1" s="610"/>
    </row>
    <row r="2" spans="1:8" ht="21" customHeight="1" x14ac:dyDescent="0.25">
      <c r="A2" s="677" t="s">
        <v>7602</v>
      </c>
      <c r="B2" s="677"/>
      <c r="C2" s="677"/>
      <c r="D2" s="677"/>
      <c r="E2" s="677"/>
    </row>
    <row r="3" spans="1:8" ht="17.25" customHeight="1" x14ac:dyDescent="0.25">
      <c r="A3" s="678" t="s">
        <v>6848</v>
      </c>
      <c r="B3" s="679"/>
      <c r="C3" s="679"/>
      <c r="D3" s="679"/>
      <c r="E3" s="679"/>
      <c r="F3" s="679"/>
      <c r="G3" s="679"/>
      <c r="H3" s="679"/>
    </row>
    <row r="4" spans="1:8" ht="22.5" customHeight="1" x14ac:dyDescent="0.25">
      <c r="A4" s="52" t="s">
        <v>15</v>
      </c>
      <c r="B4" s="53"/>
      <c r="C4" s="53"/>
      <c r="D4" s="53"/>
      <c r="E4" s="33"/>
      <c r="F4" s="33"/>
      <c r="G4" s="33"/>
      <c r="H4" s="33"/>
    </row>
    <row r="5" spans="1:8" x14ac:dyDescent="0.25">
      <c r="A5" s="40" t="s">
        <v>21</v>
      </c>
      <c r="B5" s="40" t="s">
        <v>20</v>
      </c>
      <c r="C5" s="40" t="s">
        <v>19</v>
      </c>
      <c r="D5" s="40" t="s">
        <v>18</v>
      </c>
      <c r="E5" s="39" t="s">
        <v>17</v>
      </c>
      <c r="F5" s="680" t="s">
        <v>75</v>
      </c>
      <c r="G5" s="680" t="s">
        <v>76</v>
      </c>
      <c r="H5" s="680" t="s">
        <v>77</v>
      </c>
    </row>
    <row r="6" spans="1:8" ht="18.75" customHeight="1" x14ac:dyDescent="0.25">
      <c r="A6" s="21">
        <v>1</v>
      </c>
      <c r="B6" s="37" t="s">
        <v>46</v>
      </c>
      <c r="C6" s="54"/>
      <c r="D6" s="55">
        <v>1</v>
      </c>
      <c r="E6" s="56" t="e">
        <f>#REF!-D6</f>
        <v>#REF!</v>
      </c>
      <c r="F6" s="681"/>
      <c r="G6" s="681"/>
      <c r="H6" s="681"/>
    </row>
    <row r="7" spans="1:8" ht="18.75" customHeight="1" x14ac:dyDescent="0.25">
      <c r="A7" s="21">
        <v>2</v>
      </c>
      <c r="B7" s="37" t="s">
        <v>45</v>
      </c>
      <c r="C7" s="54" t="e">
        <f>SUM(#REF!-#REF!)</f>
        <v>#REF!</v>
      </c>
      <c r="D7" s="55">
        <v>1</v>
      </c>
      <c r="E7" s="56" t="e">
        <f>#REF!-D7</f>
        <v>#REF!</v>
      </c>
      <c r="F7" s="681"/>
      <c r="G7" s="681"/>
      <c r="H7" s="681"/>
    </row>
    <row r="8" spans="1:8" ht="18.75" customHeight="1" x14ac:dyDescent="0.25">
      <c r="A8" s="21">
        <v>3</v>
      </c>
      <c r="B8" s="19" t="s">
        <v>47</v>
      </c>
      <c r="C8" s="54" t="e">
        <f>SUM(#REF!-#REF!)</f>
        <v>#REF!</v>
      </c>
      <c r="D8" s="55">
        <v>1</v>
      </c>
      <c r="E8" s="56" t="e">
        <f>#REF!-D8</f>
        <v>#REF!</v>
      </c>
      <c r="F8" s="681"/>
      <c r="G8" s="681"/>
      <c r="H8" s="681"/>
    </row>
    <row r="9" spans="1:8" ht="18.75" customHeight="1" x14ac:dyDescent="0.25">
      <c r="A9" s="21">
        <v>4</v>
      </c>
      <c r="B9" s="19" t="s">
        <v>48</v>
      </c>
      <c r="C9" s="54"/>
      <c r="D9" s="55">
        <v>1</v>
      </c>
      <c r="E9" s="56" t="e">
        <f>#REF!-D9</f>
        <v>#REF!</v>
      </c>
      <c r="F9" s="681"/>
      <c r="G9" s="681"/>
      <c r="H9" s="681"/>
    </row>
    <row r="10" spans="1:8" ht="18.75" customHeight="1" x14ac:dyDescent="0.25">
      <c r="A10" s="21">
        <v>5</v>
      </c>
      <c r="B10" s="19" t="s">
        <v>49</v>
      </c>
      <c r="C10" s="54"/>
      <c r="D10" s="55">
        <v>1</v>
      </c>
      <c r="E10" s="56" t="e">
        <f>#REF!-D10</f>
        <v>#REF!</v>
      </c>
      <c r="F10" s="681"/>
      <c r="G10" s="681"/>
      <c r="H10" s="681"/>
    </row>
    <row r="11" spans="1:8" ht="18.75" customHeight="1" x14ac:dyDescent="0.25">
      <c r="A11" s="21">
        <v>6</v>
      </c>
      <c r="B11" s="19" t="s">
        <v>50</v>
      </c>
      <c r="C11" s="54"/>
      <c r="D11" s="55">
        <v>1</v>
      </c>
      <c r="E11" s="56" t="e">
        <f>#REF!-D11</f>
        <v>#REF!</v>
      </c>
      <c r="F11" s="681"/>
      <c r="G11" s="681"/>
      <c r="H11" s="681"/>
    </row>
    <row r="12" spans="1:8" ht="17.25" customHeight="1" x14ac:dyDescent="0.25">
      <c r="A12" s="683" t="s">
        <v>78</v>
      </c>
      <c r="B12" s="684"/>
      <c r="C12" s="31" t="e">
        <f>SUM(C6:C11)</f>
        <v>#REF!</v>
      </c>
      <c r="D12" s="31">
        <f>SUM(D6:D11)</f>
        <v>6</v>
      </c>
      <c r="E12" s="31" t="e">
        <f>SUM(E6:E11)</f>
        <v>#REF!</v>
      </c>
      <c r="F12" s="681"/>
      <c r="G12" s="681"/>
      <c r="H12" s="681"/>
    </row>
    <row r="13" spans="1:8" ht="17.25" customHeight="1" x14ac:dyDescent="0.25">
      <c r="A13" s="36">
        <v>1</v>
      </c>
      <c r="B13" s="19" t="s">
        <v>37</v>
      </c>
      <c r="C13" s="57" t="e">
        <f>SUM(#REF!-#REF!)</f>
        <v>#REF!</v>
      </c>
      <c r="D13" s="58">
        <f>SUM('[1]BS FALL-18'!L130)</f>
        <v>29</v>
      </c>
      <c r="E13" s="56" t="e">
        <f>#REF!-D13</f>
        <v>#REF!</v>
      </c>
      <c r="F13" s="681"/>
      <c r="G13" s="681"/>
      <c r="H13" s="681"/>
    </row>
    <row r="14" spans="1:8" ht="17.25" customHeight="1" x14ac:dyDescent="0.25">
      <c r="A14" s="21">
        <v>2</v>
      </c>
      <c r="B14" s="19" t="s">
        <v>38</v>
      </c>
      <c r="C14" s="54" t="e">
        <f>SUM(#REF!-#REF!)</f>
        <v>#REF!</v>
      </c>
      <c r="D14" s="55">
        <f>SUM('[1]BS FALL-18'!L263)</f>
        <v>34</v>
      </c>
      <c r="E14" s="56" t="e">
        <f>#REF!-D14</f>
        <v>#REF!</v>
      </c>
      <c r="F14" s="681"/>
      <c r="G14" s="681"/>
      <c r="H14" s="681"/>
    </row>
    <row r="15" spans="1:8" ht="17.25" customHeight="1" x14ac:dyDescent="0.25">
      <c r="A15" s="21">
        <v>3</v>
      </c>
      <c r="B15" s="19" t="s">
        <v>39</v>
      </c>
      <c r="C15" s="54" t="e">
        <f>SUM(#REF!-#REF!)</f>
        <v>#REF!</v>
      </c>
      <c r="D15" s="55">
        <f>SUM('[1]BS FALL-18'!L178)</f>
        <v>18</v>
      </c>
      <c r="E15" s="56" t="e">
        <f>#REF!-D15</f>
        <v>#REF!</v>
      </c>
      <c r="F15" s="681"/>
      <c r="G15" s="681"/>
      <c r="H15" s="681"/>
    </row>
    <row r="16" spans="1:8" ht="17.25" customHeight="1" x14ac:dyDescent="0.25">
      <c r="A16" s="21">
        <v>4</v>
      </c>
      <c r="B16" s="19" t="s">
        <v>40</v>
      </c>
      <c r="C16" s="54" t="e">
        <f>SUM(#REF!-#REF!)</f>
        <v>#REF!</v>
      </c>
      <c r="D16" s="55">
        <f>SUM('[1]BS FALL-18'!L384)</f>
        <v>50</v>
      </c>
      <c r="E16" s="56" t="e">
        <f>#REF!-D16</f>
        <v>#REF!</v>
      </c>
      <c r="F16" s="681"/>
      <c r="G16" s="681"/>
      <c r="H16" s="681"/>
    </row>
    <row r="17" spans="1:8" ht="17.25" customHeight="1" x14ac:dyDescent="0.25">
      <c r="A17" s="21">
        <v>5</v>
      </c>
      <c r="B17" s="19" t="s">
        <v>41</v>
      </c>
      <c r="C17" s="54" t="e">
        <f>SUM(#REF!-#REF!)</f>
        <v>#REF!</v>
      </c>
      <c r="D17" s="55">
        <f>SUM('[1]BS FALL-18'!L438)</f>
        <v>13</v>
      </c>
      <c r="E17" s="56" t="e">
        <f>#REF!-D17</f>
        <v>#REF!</v>
      </c>
      <c r="F17" s="681"/>
      <c r="G17" s="681"/>
      <c r="H17" s="681"/>
    </row>
    <row r="18" spans="1:8" ht="17.25" customHeight="1" x14ac:dyDescent="0.25">
      <c r="A18" s="21">
        <v>6</v>
      </c>
      <c r="B18" s="19" t="s">
        <v>42</v>
      </c>
      <c r="C18" s="54" t="e">
        <f>SUM(#REF!-#REF!)</f>
        <v>#REF!</v>
      </c>
      <c r="D18" s="55">
        <f>SUM('[1]BS S19'!K124)</f>
        <v>39</v>
      </c>
      <c r="E18" s="56" t="e">
        <f>#REF!-D18</f>
        <v>#REF!</v>
      </c>
      <c r="F18" s="681"/>
      <c r="G18" s="681"/>
      <c r="H18" s="681"/>
    </row>
    <row r="19" spans="1:8" ht="17.25" customHeight="1" x14ac:dyDescent="0.25">
      <c r="A19" s="21">
        <v>7</v>
      </c>
      <c r="B19" s="19" t="s">
        <v>43</v>
      </c>
      <c r="C19" s="54" t="e">
        <f>SUM(#REF!-#REF!)</f>
        <v>#REF!</v>
      </c>
      <c r="D19" s="55">
        <f>SUM('[1]BS S19'!K172)</f>
        <v>8</v>
      </c>
      <c r="E19" s="56" t="e">
        <f>#REF!-D19</f>
        <v>#REF!</v>
      </c>
      <c r="F19" s="681"/>
      <c r="G19" s="681"/>
      <c r="H19" s="681"/>
    </row>
    <row r="20" spans="1:8" s="8" customFormat="1" ht="18" customHeight="1" x14ac:dyDescent="0.25">
      <c r="A20" s="683" t="s">
        <v>0</v>
      </c>
      <c r="B20" s="684"/>
      <c r="C20" s="30" t="e">
        <f>SUM(C13:C19)</f>
        <v>#REF!</v>
      </c>
      <c r="D20" s="29">
        <f>SUM(D13:D19)</f>
        <v>191</v>
      </c>
      <c r="E20" s="29" t="e">
        <f>SUM(E13:E19)</f>
        <v>#REF!</v>
      </c>
      <c r="F20" s="682"/>
      <c r="G20" s="682"/>
      <c r="H20" s="682"/>
    </row>
    <row r="21" spans="1:8" ht="2.25" customHeight="1" x14ac:dyDescent="0.25">
      <c r="A21" s="6"/>
      <c r="B21" s="6"/>
      <c r="C21" s="7"/>
      <c r="D21" s="6"/>
      <c r="E21" s="6"/>
      <c r="F21" s="59"/>
      <c r="G21" s="59"/>
      <c r="H21" s="59"/>
    </row>
    <row r="22" spans="1:8" s="32" customFormat="1" ht="18.75" customHeight="1" x14ac:dyDescent="0.25">
      <c r="A22" s="676" t="s">
        <v>79</v>
      </c>
      <c r="B22" s="676"/>
      <c r="C22" s="34" t="e">
        <f>SUM(C20,C12)</f>
        <v>#REF!</v>
      </c>
      <c r="D22" s="34">
        <f>SUM(D20,D12)</f>
        <v>197</v>
      </c>
      <c r="E22" s="60" t="e">
        <f>SUM(E20,E12)</f>
        <v>#REF!</v>
      </c>
      <c r="F22" s="61" t="e">
        <f>SUM(#REF!,#REF!,#REF!,#REF!,#REF!)</f>
        <v>#REF!</v>
      </c>
      <c r="G22" s="61">
        <f>SUM(D47,D48,D49,D50,D12)</f>
        <v>51</v>
      </c>
      <c r="H22" s="61" t="e">
        <f>SUM(E47,E48,E49,E50,E12)</f>
        <v>#REF!</v>
      </c>
    </row>
    <row r="23" spans="1:8" s="5" customFormat="1" ht="2.25" customHeight="1" x14ac:dyDescent="0.25">
      <c r="A23" s="12"/>
      <c r="B23" s="12"/>
      <c r="C23" s="13"/>
      <c r="D23" s="12"/>
      <c r="E23" s="12"/>
      <c r="F23" s="59"/>
      <c r="G23" s="59"/>
      <c r="H23" s="59"/>
    </row>
    <row r="24" spans="1:8" s="8" customFormat="1" ht="19.5" hidden="1" customHeight="1" x14ac:dyDescent="0.25">
      <c r="A24" s="685" t="s">
        <v>14</v>
      </c>
      <c r="B24" s="686"/>
      <c r="C24" s="686"/>
      <c r="D24" s="686"/>
      <c r="E24" s="687"/>
      <c r="F24" s="62"/>
      <c r="G24" s="62"/>
      <c r="H24" s="62"/>
    </row>
    <row r="25" spans="1:8" s="8" customFormat="1" ht="19.5" hidden="1" customHeight="1" x14ac:dyDescent="0.25">
      <c r="A25" s="28">
        <v>1</v>
      </c>
      <c r="B25" s="27" t="s">
        <v>13</v>
      </c>
      <c r="C25" s="22" t="e">
        <f>SUM(#REF!-#REF!)</f>
        <v>#REF!</v>
      </c>
      <c r="D25" s="3">
        <f>SUM('[2]M.PHIL F16'!R24)</f>
        <v>0</v>
      </c>
      <c r="E25" s="20" t="e">
        <f>#REF!-D25</f>
        <v>#REF!</v>
      </c>
      <c r="F25" s="62"/>
      <c r="G25" s="62"/>
      <c r="H25" s="62"/>
    </row>
    <row r="26" spans="1:8" s="8" customFormat="1" ht="19.5" hidden="1" customHeight="1" x14ac:dyDescent="0.25">
      <c r="A26" s="26">
        <v>2</v>
      </c>
      <c r="B26" s="25" t="s">
        <v>12</v>
      </c>
      <c r="C26" s="22" t="e">
        <f>SUM(#REF!-#REF!)</f>
        <v>#REF!</v>
      </c>
      <c r="D26" s="3">
        <f>SUM('[2]MS--F16'!S40)</f>
        <v>0</v>
      </c>
      <c r="E26" s="20" t="e">
        <f>#REF!-D26</f>
        <v>#REF!</v>
      </c>
      <c r="F26" s="62"/>
      <c r="G26" s="62"/>
      <c r="H26" s="62"/>
    </row>
    <row r="27" spans="1:8" s="8" customFormat="1" ht="19.5" hidden="1" customHeight="1" x14ac:dyDescent="0.25">
      <c r="A27" s="26">
        <v>3</v>
      </c>
      <c r="B27" s="25" t="s">
        <v>11</v>
      </c>
      <c r="C27" s="22"/>
      <c r="D27" s="3"/>
      <c r="E27" s="20"/>
      <c r="F27" s="63"/>
      <c r="G27" s="63"/>
      <c r="H27" s="63"/>
    </row>
    <row r="28" spans="1:8" s="8" customFormat="1" ht="19.5" hidden="1" customHeight="1" x14ac:dyDescent="0.25">
      <c r="A28" s="26">
        <v>4</v>
      </c>
      <c r="B28" s="25" t="s">
        <v>10</v>
      </c>
      <c r="C28" s="22"/>
      <c r="D28" s="3"/>
      <c r="E28" s="20"/>
      <c r="F28" s="1"/>
      <c r="G28" s="9"/>
      <c r="H28" s="9"/>
    </row>
    <row r="29" spans="1:8" s="8" customFormat="1" ht="19.5" hidden="1" customHeight="1" x14ac:dyDescent="0.25">
      <c r="A29" s="26">
        <v>5</v>
      </c>
      <c r="B29" s="25" t="s">
        <v>9</v>
      </c>
      <c r="C29" s="22"/>
      <c r="D29" s="3"/>
      <c r="E29" s="20"/>
      <c r="F29" s="1"/>
      <c r="G29" s="9"/>
      <c r="H29" s="9"/>
    </row>
    <row r="30" spans="1:8" s="8" customFormat="1" ht="19.5" hidden="1" customHeight="1" x14ac:dyDescent="0.25">
      <c r="A30" s="26">
        <v>6</v>
      </c>
      <c r="B30" s="25" t="s">
        <v>8</v>
      </c>
      <c r="C30" s="22"/>
      <c r="D30" s="3"/>
      <c r="E30" s="20"/>
      <c r="F30" s="1"/>
      <c r="G30" s="9"/>
      <c r="H30" s="9"/>
    </row>
    <row r="31" spans="1:8" s="8" customFormat="1" ht="19.5" hidden="1" customHeight="1" x14ac:dyDescent="0.25">
      <c r="A31" s="26">
        <v>7</v>
      </c>
      <c r="B31" s="25" t="s">
        <v>7</v>
      </c>
      <c r="C31" s="22" t="e">
        <f>SUM(#REF!-#REF!)</f>
        <v>#REF!</v>
      </c>
      <c r="D31" s="3">
        <f>SUM('[2]BS-F14'!N70)</f>
        <v>0</v>
      </c>
      <c r="E31" s="20" t="e">
        <f>#REF!-D31</f>
        <v>#REF!</v>
      </c>
      <c r="F31" s="1"/>
      <c r="G31" s="9"/>
      <c r="H31" s="9"/>
    </row>
    <row r="32" spans="1:8" s="8" customFormat="1" ht="19.5" hidden="1" customHeight="1" x14ac:dyDescent="0.25">
      <c r="A32" s="24">
        <v>8</v>
      </c>
      <c r="B32" s="23" t="s">
        <v>6</v>
      </c>
      <c r="C32" s="22" t="e">
        <f>SUM(#REF!-#REF!)</f>
        <v>#REF!</v>
      </c>
      <c r="D32" s="3">
        <f>SUM('[2]BS-Sp 15'!R91)</f>
        <v>0</v>
      </c>
      <c r="E32" s="20" t="e">
        <f>#REF!-D32</f>
        <v>#REF!</v>
      </c>
      <c r="F32" s="1"/>
      <c r="G32" s="9"/>
      <c r="H32" s="9"/>
    </row>
    <row r="33" spans="1:11" s="8" customFormat="1" ht="19.5" hidden="1" customHeight="1" x14ac:dyDescent="0.25">
      <c r="A33" s="688" t="s">
        <v>5</v>
      </c>
      <c r="B33" s="688"/>
      <c r="C33" s="17" t="e">
        <f>SUM(C25:C32)</f>
        <v>#REF!</v>
      </c>
      <c r="D33" s="49">
        <f>SUM(D25:D32)</f>
        <v>0</v>
      </c>
      <c r="E33" s="49" t="e">
        <f>SUM(E25:E32)</f>
        <v>#REF!</v>
      </c>
      <c r="F33" s="1"/>
      <c r="G33" s="9"/>
      <c r="H33" s="9"/>
    </row>
    <row r="34" spans="1:11" s="8" customFormat="1" ht="19.5" customHeight="1" x14ac:dyDescent="0.25">
      <c r="A34" s="50" t="s">
        <v>4</v>
      </c>
      <c r="B34" s="51"/>
      <c r="C34" s="50"/>
      <c r="D34" s="51"/>
      <c r="E34" s="51"/>
      <c r="F34" s="680" t="s">
        <v>80</v>
      </c>
      <c r="G34" s="680" t="s">
        <v>81</v>
      </c>
      <c r="H34" s="680" t="s">
        <v>82</v>
      </c>
    </row>
    <row r="35" spans="1:11" ht="17.25" customHeight="1" x14ac:dyDescent="0.25">
      <c r="A35" s="36">
        <v>1</v>
      </c>
      <c r="B35" s="44" t="s">
        <v>63</v>
      </c>
      <c r="C35" s="57" t="e">
        <f>SUM(#REF!-#REF!)</f>
        <v>#REF!</v>
      </c>
      <c r="D35" s="58">
        <f>SUM('[1]BSS F18'!L52)</f>
        <v>18</v>
      </c>
      <c r="E35" s="56" t="e">
        <f>#REF!-D35</f>
        <v>#REF!</v>
      </c>
      <c r="F35" s="681"/>
      <c r="G35" s="681"/>
      <c r="H35" s="681"/>
      <c r="J35" s="2"/>
      <c r="K35" s="2"/>
    </row>
    <row r="36" spans="1:11" ht="17.25" customHeight="1" x14ac:dyDescent="0.25">
      <c r="A36" s="21">
        <v>2</v>
      </c>
      <c r="B36" s="44" t="s">
        <v>64</v>
      </c>
      <c r="C36" s="54" t="e">
        <f>SUM(#REF!-#REF!)</f>
        <v>#REF!</v>
      </c>
      <c r="D36" s="55">
        <f>SUM('[1]BSS F18'!L88)</f>
        <v>18</v>
      </c>
      <c r="E36" s="56" t="e">
        <f>#REF!-D36</f>
        <v>#REF!</v>
      </c>
      <c r="F36" s="681"/>
      <c r="G36" s="681"/>
      <c r="H36" s="681"/>
      <c r="J36" s="2"/>
      <c r="K36" s="2"/>
    </row>
    <row r="37" spans="1:11" ht="17.25" customHeight="1" x14ac:dyDescent="0.25">
      <c r="A37" s="64">
        <v>3</v>
      </c>
      <c r="B37" s="44" t="s">
        <v>73</v>
      </c>
      <c r="C37" s="54" t="e">
        <f>SUM(#REF!-#REF!)</f>
        <v>#REF!</v>
      </c>
      <c r="D37" s="55">
        <f>SUM('[1]BSS S19'!K45)</f>
        <v>24</v>
      </c>
      <c r="E37" s="56" t="e">
        <f>#REF!-D37</f>
        <v>#REF!</v>
      </c>
      <c r="F37" s="681"/>
      <c r="G37" s="681"/>
      <c r="H37" s="681"/>
    </row>
    <row r="38" spans="1:11" ht="17.25" customHeight="1" x14ac:dyDescent="0.25">
      <c r="A38" s="21">
        <v>4</v>
      </c>
      <c r="B38" s="44" t="s">
        <v>29</v>
      </c>
      <c r="C38" s="76"/>
      <c r="D38" s="77"/>
      <c r="E38" s="56"/>
      <c r="F38" s="681"/>
      <c r="G38" s="681"/>
      <c r="H38" s="681"/>
    </row>
    <row r="39" spans="1:11" ht="17.25" customHeight="1" x14ac:dyDescent="0.25">
      <c r="A39" s="64">
        <v>5</v>
      </c>
      <c r="B39" s="19" t="s">
        <v>30</v>
      </c>
      <c r="C39" s="76"/>
      <c r="D39" s="77"/>
      <c r="E39" s="56"/>
      <c r="F39" s="681"/>
      <c r="G39" s="681"/>
      <c r="H39" s="681"/>
    </row>
    <row r="40" spans="1:11" ht="17.25" customHeight="1" x14ac:dyDescent="0.25">
      <c r="A40" s="21">
        <v>6</v>
      </c>
      <c r="B40" s="37" t="s">
        <v>32</v>
      </c>
      <c r="C40" s="76"/>
      <c r="D40" s="77"/>
      <c r="E40" s="56"/>
      <c r="F40" s="681"/>
      <c r="G40" s="681"/>
      <c r="H40" s="681"/>
    </row>
    <row r="41" spans="1:11" ht="17.25" customHeight="1" x14ac:dyDescent="0.25">
      <c r="A41" s="64">
        <v>7</v>
      </c>
      <c r="B41" s="37" t="s">
        <v>33</v>
      </c>
      <c r="C41" s="76"/>
      <c r="D41" s="77"/>
      <c r="E41" s="56"/>
      <c r="F41" s="681"/>
      <c r="G41" s="681"/>
      <c r="H41" s="681"/>
    </row>
    <row r="42" spans="1:11" s="8" customFormat="1" ht="19.5" customHeight="1" x14ac:dyDescent="0.25">
      <c r="A42" s="676" t="s">
        <v>3</v>
      </c>
      <c r="B42" s="676"/>
      <c r="C42" s="17" t="e">
        <f>SUM(C35:C41)</f>
        <v>#REF!</v>
      </c>
      <c r="D42" s="49">
        <f>SUM(D35:D41)</f>
        <v>60</v>
      </c>
      <c r="E42" s="49" t="e">
        <f>SUM(E35:E41)</f>
        <v>#REF!</v>
      </c>
      <c r="F42" s="681"/>
      <c r="G42" s="681"/>
      <c r="H42" s="681"/>
    </row>
    <row r="43" spans="1:11" ht="2.25" customHeight="1" x14ac:dyDescent="0.25">
      <c r="F43" s="681"/>
      <c r="G43" s="681"/>
      <c r="H43" s="681"/>
    </row>
    <row r="44" spans="1:11" s="8" customFormat="1" ht="19.5" customHeight="1" x14ac:dyDescent="0.25">
      <c r="A44" s="50" t="s">
        <v>2</v>
      </c>
      <c r="B44" s="51"/>
      <c r="C44" s="50"/>
      <c r="D44" s="51"/>
      <c r="E44" s="51"/>
      <c r="F44" s="681"/>
      <c r="G44" s="681"/>
      <c r="H44" s="681"/>
    </row>
    <row r="45" spans="1:11" s="8" customFormat="1" ht="17.25" customHeight="1" x14ac:dyDescent="0.25">
      <c r="A45" s="38">
        <v>1</v>
      </c>
      <c r="B45" s="42" t="s">
        <v>67</v>
      </c>
      <c r="C45" s="57" t="e">
        <f>SUM(#REF!-#REF!)</f>
        <v>#REF!</v>
      </c>
      <c r="D45" s="58">
        <f>SUM('[1]BS(Psy) F18'!I147)</f>
        <v>62</v>
      </c>
      <c r="E45" s="56" t="e">
        <f>#REF!-D45</f>
        <v>#REF!</v>
      </c>
      <c r="F45" s="681"/>
      <c r="G45" s="681"/>
      <c r="H45" s="681"/>
    </row>
    <row r="46" spans="1:11" s="8" customFormat="1" ht="17.25" customHeight="1" x14ac:dyDescent="0.25">
      <c r="A46" s="16">
        <v>2</v>
      </c>
      <c r="B46" s="43" t="s">
        <v>68</v>
      </c>
      <c r="C46" s="18" t="e">
        <f>SUM(#REF!-#REF!)</f>
        <v>#REF!</v>
      </c>
      <c r="D46" s="65">
        <f>SUM('[1]BS(Psy) S19'!I150)</f>
        <v>80</v>
      </c>
      <c r="E46" s="56" t="e">
        <f>#REF!-D46</f>
        <v>#REF!</v>
      </c>
      <c r="F46" s="681"/>
      <c r="G46" s="681"/>
      <c r="H46" s="681"/>
    </row>
    <row r="47" spans="1:11" s="8" customFormat="1" ht="17.25" customHeight="1" x14ac:dyDescent="0.25">
      <c r="A47" s="16">
        <v>3</v>
      </c>
      <c r="B47" s="43" t="s">
        <v>69</v>
      </c>
      <c r="C47" s="18" t="e">
        <f>SUM(#REF!-#REF!)</f>
        <v>#REF!</v>
      </c>
      <c r="D47" s="65">
        <f>SUM('[1]MSCP F20'!I30)</f>
        <v>13</v>
      </c>
      <c r="E47" s="56" t="e">
        <f>#REF!-D47</f>
        <v>#REF!</v>
      </c>
      <c r="F47" s="681"/>
      <c r="G47" s="681"/>
      <c r="H47" s="681"/>
    </row>
    <row r="48" spans="1:11" s="8" customFormat="1" ht="17.25" customHeight="1" x14ac:dyDescent="0.25">
      <c r="A48" s="16">
        <v>4</v>
      </c>
      <c r="B48" s="43" t="s">
        <v>70</v>
      </c>
      <c r="C48" s="18" t="e">
        <f>SUM(#REF!-#REF!)</f>
        <v>#REF!</v>
      </c>
      <c r="D48" s="65">
        <f>SUM('[1]MSCP S21'!I27)</f>
        <v>12</v>
      </c>
      <c r="E48" s="56" t="e">
        <f>#REF!-D48</f>
        <v>#REF!</v>
      </c>
      <c r="F48" s="681"/>
      <c r="G48" s="681"/>
      <c r="H48" s="681"/>
    </row>
    <row r="49" spans="1:8" s="8" customFormat="1" ht="17.25" customHeight="1" x14ac:dyDescent="0.25">
      <c r="A49" s="16">
        <v>5</v>
      </c>
      <c r="B49" s="43" t="s">
        <v>71</v>
      </c>
      <c r="C49" s="18" t="e">
        <f>SUM(#REF!-#REF!)</f>
        <v>#REF!</v>
      </c>
      <c r="D49" s="65">
        <f>SUM('[1]M.Phil(Psy) F20'!I28)</f>
        <v>11</v>
      </c>
      <c r="E49" s="56" t="e">
        <f>#REF!-D49</f>
        <v>#REF!</v>
      </c>
      <c r="F49" s="681"/>
      <c r="G49" s="681"/>
      <c r="H49" s="681"/>
    </row>
    <row r="50" spans="1:8" s="8" customFormat="1" ht="17.25" customHeight="1" x14ac:dyDescent="0.25">
      <c r="A50" s="66">
        <v>6</v>
      </c>
      <c r="B50" s="47" t="s">
        <v>72</v>
      </c>
      <c r="C50" s="67" t="e">
        <f>SUM(#REF!-#REF!)</f>
        <v>#REF!</v>
      </c>
      <c r="D50" s="68">
        <f>SUM('[1]M.Phil(Psy) S21'!I27)</f>
        <v>9</v>
      </c>
      <c r="E50" s="56" t="e">
        <f>#REF!-D50</f>
        <v>#REF!</v>
      </c>
      <c r="F50" s="681"/>
      <c r="G50" s="681"/>
      <c r="H50" s="681"/>
    </row>
    <row r="51" spans="1:8" s="8" customFormat="1" ht="18.75" customHeight="1" x14ac:dyDescent="0.25">
      <c r="A51" s="676" t="s">
        <v>1</v>
      </c>
      <c r="B51" s="676"/>
      <c r="C51" s="15" t="e">
        <f>SUM(C45:C50)</f>
        <v>#REF!</v>
      </c>
      <c r="D51" s="49">
        <f>SUM(D45:D50)</f>
        <v>187</v>
      </c>
      <c r="E51" s="49" t="e">
        <f>SUM(E45:E50)</f>
        <v>#REF!</v>
      </c>
      <c r="F51" s="682"/>
      <c r="G51" s="682"/>
      <c r="H51" s="682"/>
    </row>
    <row r="52" spans="1:8" s="5" customFormat="1" ht="4.5" customHeight="1" x14ac:dyDescent="0.25">
      <c r="A52" s="6"/>
      <c r="B52" s="6"/>
      <c r="C52" s="7"/>
      <c r="D52" s="6"/>
      <c r="E52" s="6"/>
      <c r="F52" s="59"/>
      <c r="G52" s="59"/>
      <c r="H52" s="59"/>
    </row>
    <row r="53" spans="1:8" ht="25.5" customHeight="1" x14ac:dyDescent="0.25">
      <c r="A53" s="694" t="s">
        <v>6847</v>
      </c>
      <c r="B53" s="694"/>
      <c r="C53" s="4" t="e">
        <f>SUM(C22,C42,C51)</f>
        <v>#REF!</v>
      </c>
      <c r="D53" s="69">
        <f>SUM(D22,D42,D51)</f>
        <v>444</v>
      </c>
      <c r="E53" s="4" t="e">
        <f>SUM(E22,E42,E51)</f>
        <v>#REF!</v>
      </c>
      <c r="F53" s="61" t="e">
        <f>SUM(#REF!,#REF!,#REF!,#REF!)</f>
        <v>#REF!</v>
      </c>
      <c r="G53" s="61">
        <f>SUM(D46,D45,D42,D20)</f>
        <v>393</v>
      </c>
      <c r="H53" s="61" t="e">
        <f>SUM(E46,E45,E42,E20)</f>
        <v>#REF!</v>
      </c>
    </row>
    <row r="54" spans="1:8" x14ac:dyDescent="0.25">
      <c r="F54" s="59"/>
      <c r="G54" s="59"/>
      <c r="H54" s="59"/>
    </row>
    <row r="55" spans="1:8" ht="23.25" customHeight="1" x14ac:dyDescent="0.25">
      <c r="A55" s="610" t="s">
        <v>23</v>
      </c>
      <c r="B55" s="610"/>
      <c r="C55" s="610"/>
      <c r="D55" s="610"/>
      <c r="E55" s="610"/>
    </row>
    <row r="56" spans="1:8" ht="26.25" customHeight="1" x14ac:dyDescent="0.25">
      <c r="A56" s="695" t="s">
        <v>7602</v>
      </c>
      <c r="B56" s="695"/>
      <c r="C56" s="695"/>
      <c r="D56" s="695"/>
      <c r="E56" s="695"/>
    </row>
    <row r="57" spans="1:8" ht="26.25" customHeight="1" x14ac:dyDescent="0.25">
      <c r="A57" s="690" t="s">
        <v>6846</v>
      </c>
      <c r="B57" s="691"/>
      <c r="C57" s="691"/>
      <c r="D57" s="691"/>
      <c r="E57" s="691"/>
      <c r="F57" s="691"/>
      <c r="G57" s="691"/>
      <c r="H57" s="691"/>
    </row>
    <row r="58" spans="1:8" ht="24" customHeight="1" x14ac:dyDescent="0.25">
      <c r="A58" s="692" t="s">
        <v>22</v>
      </c>
      <c r="B58" s="693"/>
      <c r="C58" s="693"/>
      <c r="D58" s="693"/>
      <c r="E58" s="693"/>
      <c r="F58" s="693"/>
      <c r="G58" s="693"/>
      <c r="H58" s="693"/>
    </row>
    <row r="59" spans="1:8" ht="22.5" customHeight="1" x14ac:dyDescent="0.25">
      <c r="A59" s="40" t="s">
        <v>21</v>
      </c>
      <c r="B59" s="40" t="s">
        <v>20</v>
      </c>
      <c r="C59" s="40" t="s">
        <v>19</v>
      </c>
      <c r="D59" s="40" t="s">
        <v>18</v>
      </c>
      <c r="E59" s="39" t="s">
        <v>17</v>
      </c>
      <c r="F59" s="680" t="s">
        <v>75</v>
      </c>
      <c r="G59" s="680" t="s">
        <v>76</v>
      </c>
      <c r="H59" s="680" t="s">
        <v>77</v>
      </c>
    </row>
    <row r="60" spans="1:8" ht="18.75" customHeight="1" x14ac:dyDescent="0.25">
      <c r="A60" s="36">
        <v>1</v>
      </c>
      <c r="B60" s="37" t="s">
        <v>60</v>
      </c>
      <c r="C60" s="57" t="e">
        <f>SUM(#REF!-#REF!)</f>
        <v>#REF!</v>
      </c>
      <c r="D60" s="58">
        <v>0</v>
      </c>
      <c r="E60" s="56" t="e">
        <f>#REF!-D60</f>
        <v>#REF!</v>
      </c>
      <c r="F60" s="681"/>
      <c r="G60" s="681"/>
      <c r="H60" s="681"/>
    </row>
    <row r="61" spans="1:8" ht="18.75" customHeight="1" x14ac:dyDescent="0.25">
      <c r="A61" s="21">
        <v>2</v>
      </c>
      <c r="B61" s="37" t="s">
        <v>61</v>
      </c>
      <c r="C61" s="54"/>
      <c r="D61" s="55">
        <v>2</v>
      </c>
      <c r="E61" s="56" t="e">
        <f>#REF!-D61</f>
        <v>#REF!</v>
      </c>
      <c r="F61" s="681"/>
      <c r="G61" s="681"/>
      <c r="H61" s="681"/>
    </row>
    <row r="62" spans="1:8" ht="18.75" customHeight="1" x14ac:dyDescent="0.25">
      <c r="A62" s="21">
        <v>3</v>
      </c>
      <c r="B62" s="37" t="s">
        <v>65</v>
      </c>
      <c r="C62" s="54"/>
      <c r="D62" s="55">
        <v>0</v>
      </c>
      <c r="E62" s="56" t="e">
        <f>#REF!-D62</f>
        <v>#REF!</v>
      </c>
      <c r="F62" s="681"/>
      <c r="G62" s="681"/>
      <c r="H62" s="681"/>
    </row>
    <row r="63" spans="1:8" ht="18.75" customHeight="1" x14ac:dyDescent="0.25">
      <c r="A63" s="21">
        <v>4</v>
      </c>
      <c r="B63" s="44" t="s">
        <v>66</v>
      </c>
      <c r="C63" s="54"/>
      <c r="D63" s="55">
        <v>0</v>
      </c>
      <c r="E63" s="70" t="e">
        <f>#REF!-D63</f>
        <v>#REF!</v>
      </c>
      <c r="F63" s="681"/>
      <c r="G63" s="681"/>
      <c r="H63" s="681"/>
    </row>
    <row r="64" spans="1:8" ht="18" customHeight="1" x14ac:dyDescent="0.25">
      <c r="A64" s="358">
        <v>5</v>
      </c>
      <c r="B64" s="19" t="s">
        <v>51</v>
      </c>
      <c r="C64" s="18" t="e">
        <f>SUM(#REF!-#REF!)</f>
        <v>#REF!</v>
      </c>
      <c r="D64" s="65">
        <f>SUM('[1]Phil(MS) F20'!K17)</f>
        <v>1</v>
      </c>
      <c r="E64" s="56" t="e">
        <f>#REF!-D64</f>
        <v>#REF!</v>
      </c>
      <c r="F64" s="681"/>
      <c r="G64" s="681"/>
      <c r="H64" s="681"/>
    </row>
    <row r="65" spans="1:11" ht="18" customHeight="1" x14ac:dyDescent="0.25">
      <c r="A65" s="21">
        <v>6</v>
      </c>
      <c r="B65" s="37" t="s">
        <v>52</v>
      </c>
      <c r="C65" s="18" t="e">
        <f>SUM(#REF!-#REF!)</f>
        <v>#REF!</v>
      </c>
      <c r="D65" s="65">
        <f>SUM('[1]MS(PM) S21'!L44)</f>
        <v>5</v>
      </c>
      <c r="E65" s="56" t="e">
        <f>#REF!-D65</f>
        <v>#REF!</v>
      </c>
      <c r="F65" s="681"/>
      <c r="G65" s="681"/>
      <c r="H65" s="681"/>
    </row>
    <row r="66" spans="1:11" ht="18" customHeight="1" x14ac:dyDescent="0.25">
      <c r="A66" s="21">
        <v>7</v>
      </c>
      <c r="B66" s="37" t="s">
        <v>53</v>
      </c>
      <c r="C66" s="18" t="e">
        <f>SUM(#REF!-#REF!)</f>
        <v>#REF!</v>
      </c>
      <c r="D66" s="65">
        <f>SUM('[1]MS(PM) F21'!L53)</f>
        <v>3</v>
      </c>
      <c r="E66" s="56" t="e">
        <f>#REF!-D66</f>
        <v>#REF!</v>
      </c>
      <c r="F66" s="681"/>
      <c r="G66" s="681"/>
      <c r="H66" s="681"/>
    </row>
    <row r="67" spans="1:11" ht="18" customHeight="1" x14ac:dyDescent="0.25">
      <c r="A67" s="21">
        <v>8</v>
      </c>
      <c r="B67" s="37" t="s">
        <v>54</v>
      </c>
      <c r="C67" s="18" t="e">
        <f>SUM(#REF!-#REF!)</f>
        <v>#REF!</v>
      </c>
      <c r="D67" s="65">
        <f>SUM('[1]MS(HRM&amp;OP,MP&amp;SM) F20 '!K17)</f>
        <v>4</v>
      </c>
      <c r="E67" s="56" t="e">
        <f>#REF!-D67</f>
        <v>#REF!</v>
      </c>
      <c r="F67" s="681"/>
      <c r="G67" s="681"/>
      <c r="H67" s="681"/>
    </row>
    <row r="68" spans="1:11" ht="18" customHeight="1" x14ac:dyDescent="0.25">
      <c r="A68" s="21">
        <v>9</v>
      </c>
      <c r="B68" s="37" t="s">
        <v>55</v>
      </c>
      <c r="C68" s="18" t="e">
        <f>SUM(#REF!-#REF!)</f>
        <v>#REF!</v>
      </c>
      <c r="D68" s="65">
        <f>SUM('[1]MS(HRM&amp;OP) S21'!K16)</f>
        <v>5</v>
      </c>
      <c r="E68" s="56" t="e">
        <f>#REF!-D68</f>
        <v>#REF!</v>
      </c>
      <c r="F68" s="681"/>
      <c r="G68" s="681"/>
      <c r="H68" s="681"/>
    </row>
    <row r="69" spans="1:11" ht="17.25" customHeight="1" x14ac:dyDescent="0.25">
      <c r="A69" s="21">
        <v>10</v>
      </c>
      <c r="B69" s="37" t="s">
        <v>56</v>
      </c>
      <c r="C69" s="18" t="e">
        <f>SUM(#REF!-#REF!)</f>
        <v>#REF!</v>
      </c>
      <c r="D69" s="65">
        <f>SUM('[1]MBA S19'!K13)</f>
        <v>3</v>
      </c>
      <c r="E69" s="56" t="e">
        <f>#REF!-D69</f>
        <v>#REF!</v>
      </c>
      <c r="F69" s="681"/>
      <c r="G69" s="681"/>
      <c r="H69" s="681"/>
    </row>
    <row r="70" spans="1:11" ht="17.25" customHeight="1" x14ac:dyDescent="0.25">
      <c r="A70" s="21">
        <v>11</v>
      </c>
      <c r="B70" s="37" t="s">
        <v>57</v>
      </c>
      <c r="C70" s="18" t="e">
        <f>SUM(#REF!-#REF!)</f>
        <v>#REF!</v>
      </c>
      <c r="D70" s="65">
        <f>SUM('[1]MBA S21'!K19)</f>
        <v>3</v>
      </c>
      <c r="E70" s="56" t="e">
        <f>#REF!-D70</f>
        <v>#REF!</v>
      </c>
      <c r="F70" s="681"/>
      <c r="G70" s="681"/>
      <c r="H70" s="681"/>
    </row>
    <row r="71" spans="1:11" ht="17.25" customHeight="1" x14ac:dyDescent="0.25">
      <c r="A71" s="21">
        <v>12</v>
      </c>
      <c r="B71" s="19" t="s">
        <v>58</v>
      </c>
      <c r="C71" s="18" t="e">
        <f>SUM(#REF!-#REF!)</f>
        <v>#REF!</v>
      </c>
      <c r="D71" s="65">
        <f>SUM('[1]MBA F21'!K27)</f>
        <v>1</v>
      </c>
      <c r="E71" s="56" t="e">
        <f>#REF!-D71</f>
        <v>#REF!</v>
      </c>
      <c r="F71" s="681"/>
      <c r="G71" s="681"/>
      <c r="H71" s="681"/>
    </row>
    <row r="72" spans="1:11" ht="17.25" customHeight="1" x14ac:dyDescent="0.25">
      <c r="A72" s="21">
        <v>13</v>
      </c>
      <c r="B72" s="19" t="s">
        <v>59</v>
      </c>
      <c r="C72" s="18" t="e">
        <f>SUM(#REF!-#REF!)</f>
        <v>#REF!</v>
      </c>
      <c r="D72" s="65">
        <f>SUM('[1]MBA(WE) S19'!M24)</f>
        <v>4</v>
      </c>
      <c r="E72" s="56" t="e">
        <f>#REF!-D72</f>
        <v>#REF!</v>
      </c>
      <c r="F72" s="681"/>
      <c r="G72" s="681"/>
      <c r="H72" s="681"/>
    </row>
    <row r="73" spans="1:11" s="8" customFormat="1" ht="20.25" customHeight="1" x14ac:dyDescent="0.25">
      <c r="A73" s="683" t="s">
        <v>0</v>
      </c>
      <c r="B73" s="684"/>
      <c r="C73" s="30" t="e">
        <f>SUM(C64:C72)</f>
        <v>#REF!</v>
      </c>
      <c r="D73" s="29">
        <f>SUM(D60:D72)</f>
        <v>31</v>
      </c>
      <c r="E73" s="29" t="e">
        <f>SUM(E60:H72)</f>
        <v>#REF!</v>
      </c>
      <c r="F73" s="681"/>
      <c r="G73" s="681"/>
      <c r="H73" s="681"/>
    </row>
    <row r="74" spans="1:11" ht="17.25" customHeight="1" x14ac:dyDescent="0.25">
      <c r="A74" s="36">
        <v>1</v>
      </c>
      <c r="B74" s="41" t="s">
        <v>24</v>
      </c>
      <c r="C74" s="57" t="e">
        <f>SUM(#REF!-#REF!)</f>
        <v>#REF!</v>
      </c>
      <c r="D74" s="58">
        <f>SUM('[1]BBA,BS(A&amp;F)F18'!L329)</f>
        <v>101</v>
      </c>
      <c r="E74" s="56" t="e">
        <f>#REF!-D74</f>
        <v>#REF!</v>
      </c>
      <c r="F74" s="681"/>
      <c r="G74" s="681"/>
      <c r="H74" s="681"/>
    </row>
    <row r="75" spans="1:11" ht="17.25" customHeight="1" x14ac:dyDescent="0.25">
      <c r="A75" s="21">
        <v>2</v>
      </c>
      <c r="B75" s="37" t="s">
        <v>26</v>
      </c>
      <c r="C75" s="18" t="e">
        <f>SUM(#REF!-#REF!)</f>
        <v>#REF!</v>
      </c>
      <c r="D75" s="65">
        <f>SUM('[1]BBA,BS(A&amp;F)F18'!L399)</f>
        <v>30</v>
      </c>
      <c r="E75" s="56" t="e">
        <f>#REF!-D75</f>
        <v>#REF!</v>
      </c>
      <c r="F75" s="681"/>
      <c r="G75" s="681"/>
      <c r="H75" s="681"/>
      <c r="J75" s="2"/>
      <c r="K75" s="2"/>
    </row>
    <row r="76" spans="1:11" ht="17.25" customHeight="1" x14ac:dyDescent="0.25">
      <c r="A76" s="71">
        <v>3</v>
      </c>
      <c r="B76" s="37" t="s">
        <v>27</v>
      </c>
      <c r="C76" s="18" t="e">
        <f>SUM(#REF!-#REF!)</f>
        <v>#REF!</v>
      </c>
      <c r="D76" s="65">
        <f>SUM('[1]BBA,BS(A&amp;F)F18'!L451)</f>
        <v>10</v>
      </c>
      <c r="E76" s="56" t="e">
        <f>#REF!-D76</f>
        <v>#REF!</v>
      </c>
      <c r="F76" s="681"/>
      <c r="G76" s="681"/>
      <c r="H76" s="681"/>
      <c r="J76" s="2"/>
      <c r="K76" s="2"/>
    </row>
    <row r="77" spans="1:11" ht="17.25" customHeight="1" x14ac:dyDescent="0.25">
      <c r="A77" s="71">
        <v>4</v>
      </c>
      <c r="B77" s="19" t="s">
        <v>25</v>
      </c>
      <c r="C77" s="18" t="e">
        <f>SUM(#REF!-#REF!)</f>
        <v>#REF!</v>
      </c>
      <c r="D77" s="65">
        <f>SUM('[1]BBA F20'!L17)</f>
        <v>2</v>
      </c>
      <c r="E77" s="56" t="e">
        <f>#REF!-D77</f>
        <v>#REF!</v>
      </c>
      <c r="F77" s="681"/>
      <c r="G77" s="681"/>
      <c r="H77" s="681"/>
      <c r="J77" s="2"/>
      <c r="K77" s="2"/>
    </row>
    <row r="78" spans="1:11" ht="17.25" customHeight="1" x14ac:dyDescent="0.25">
      <c r="A78" s="71">
        <v>5</v>
      </c>
      <c r="B78" s="19" t="s">
        <v>28</v>
      </c>
      <c r="C78" s="18" t="e">
        <f>SUM(#REF!-#REF!)</f>
        <v>#REF!</v>
      </c>
      <c r="D78" s="65">
        <f>SUM('[1]BBA,BS(A&amp;F)S19'!L298)</f>
        <v>109</v>
      </c>
      <c r="E78" s="56" t="e">
        <f>#REF!-D78</f>
        <v>#REF!</v>
      </c>
      <c r="F78" s="681"/>
      <c r="G78" s="681"/>
      <c r="H78" s="681"/>
      <c r="J78" s="2"/>
      <c r="K78" s="2"/>
    </row>
    <row r="79" spans="1:11" s="8" customFormat="1" ht="18.75" customHeight="1" x14ac:dyDescent="0.25">
      <c r="A79" s="696" t="s">
        <v>0</v>
      </c>
      <c r="B79" s="697"/>
      <c r="C79" s="30" t="e">
        <f>SUM(C74:C78)</f>
        <v>#REF!</v>
      </c>
      <c r="D79" s="29">
        <f>SUM(D74:D78)</f>
        <v>252</v>
      </c>
      <c r="E79" s="29" t="e">
        <f>SUM(E74:E78)</f>
        <v>#REF!</v>
      </c>
      <c r="F79" s="682"/>
      <c r="G79" s="682"/>
      <c r="H79" s="682"/>
    </row>
    <row r="80" spans="1:11" ht="4.5" customHeight="1" x14ac:dyDescent="0.25">
      <c r="A80" s="6"/>
      <c r="B80" s="6"/>
      <c r="C80" s="7"/>
      <c r="D80" s="6"/>
      <c r="E80" s="6"/>
      <c r="F80" s="72"/>
      <c r="G80" s="72"/>
      <c r="H80" s="72"/>
    </row>
    <row r="81" spans="1:11" s="32" customFormat="1" ht="18.75" customHeight="1" x14ac:dyDescent="0.25">
      <c r="A81" s="676" t="s">
        <v>16</v>
      </c>
      <c r="B81" s="676"/>
      <c r="C81" s="35" t="e">
        <f>SUM(C73,C79)</f>
        <v>#REF!</v>
      </c>
      <c r="D81" s="34">
        <f>SUM(D73,D79)</f>
        <v>283</v>
      </c>
      <c r="E81" s="34" t="e">
        <f>SUM(E73,E79)</f>
        <v>#REF!</v>
      </c>
      <c r="F81" s="61" t="e">
        <f>SUM(#REF!,#REF!,)</f>
        <v>#REF!</v>
      </c>
      <c r="G81" s="61">
        <f>SUM(D73,D84,)</f>
        <v>31</v>
      </c>
      <c r="H81" s="61" t="e">
        <f>SUM(E73,E84,)</f>
        <v>#REF!</v>
      </c>
    </row>
    <row r="82" spans="1:11" s="8" customFormat="1" ht="3.75" customHeight="1" x14ac:dyDescent="0.25">
      <c r="A82" s="14"/>
      <c r="B82" s="14"/>
      <c r="C82" s="11"/>
      <c r="D82" s="10"/>
      <c r="E82" s="10"/>
      <c r="F82" s="73"/>
      <c r="G82" s="73"/>
      <c r="H82" s="73"/>
    </row>
    <row r="83" spans="1:11" s="8" customFormat="1" ht="19.5" customHeight="1" x14ac:dyDescent="0.25">
      <c r="A83" s="685" t="s">
        <v>83</v>
      </c>
      <c r="B83" s="686"/>
      <c r="C83" s="686"/>
      <c r="D83" s="686"/>
      <c r="E83" s="686"/>
      <c r="F83" s="689" t="s">
        <v>80</v>
      </c>
      <c r="G83" s="689" t="s">
        <v>81</v>
      </c>
      <c r="H83" s="689" t="s">
        <v>82</v>
      </c>
    </row>
    <row r="84" spans="1:11" ht="18" customHeight="1" x14ac:dyDescent="0.25">
      <c r="A84" s="38">
        <v>1</v>
      </c>
      <c r="B84" s="37" t="s">
        <v>62</v>
      </c>
      <c r="C84" s="57" t="e">
        <f>SUM(#REF!-#REF!)</f>
        <v>#REF!</v>
      </c>
      <c r="D84" s="58">
        <f>SUM('[1]MS(HRM&amp;OP,MP&amp;SM) F20 '!K31)</f>
        <v>0</v>
      </c>
      <c r="E84" s="74" t="e">
        <f>#REF!-D84</f>
        <v>#REF!</v>
      </c>
      <c r="F84" s="689"/>
      <c r="G84" s="689"/>
      <c r="H84" s="689"/>
    </row>
    <row r="85" spans="1:11" ht="17.25" customHeight="1" x14ac:dyDescent="0.25">
      <c r="A85" s="71">
        <v>2</v>
      </c>
      <c r="B85" s="37" t="s">
        <v>44</v>
      </c>
      <c r="C85" s="18" t="e">
        <f>SUM(#REF!-#REF!)</f>
        <v>#REF!</v>
      </c>
      <c r="D85" s="65">
        <f>SUM('[1]BBA,BS(A&amp;F)F18'!L428)</f>
        <v>4</v>
      </c>
      <c r="E85" s="74" t="e">
        <f>#REF!-D85</f>
        <v>#REF!</v>
      </c>
      <c r="F85" s="689"/>
      <c r="G85" s="689"/>
      <c r="H85" s="689"/>
      <c r="J85" s="2"/>
      <c r="K85" s="2"/>
    </row>
    <row r="86" spans="1:11" ht="17.25" customHeight="1" x14ac:dyDescent="0.25">
      <c r="A86" s="71">
        <v>3</v>
      </c>
      <c r="B86" s="37" t="s">
        <v>31</v>
      </c>
      <c r="C86" s="18" t="e">
        <f>SUM(#REF!-#REF!)</f>
        <v>#REF!</v>
      </c>
      <c r="D86" s="65">
        <f>SUM('[1]BBA,BS(A&amp;F)S19'!L385)</f>
        <v>14</v>
      </c>
      <c r="E86" s="74" t="e">
        <f>#REF!-D86</f>
        <v>#REF!</v>
      </c>
      <c r="F86" s="689"/>
      <c r="G86" s="689"/>
      <c r="H86" s="689"/>
      <c r="J86" s="2"/>
      <c r="K86" s="2"/>
    </row>
    <row r="87" spans="1:11" ht="17.25" customHeight="1" x14ac:dyDescent="0.25">
      <c r="A87" s="71">
        <v>4</v>
      </c>
      <c r="B87" s="45" t="s">
        <v>34</v>
      </c>
      <c r="C87" s="78"/>
      <c r="D87" s="79"/>
      <c r="E87" s="74"/>
      <c r="F87" s="689"/>
      <c r="G87" s="689"/>
      <c r="H87" s="689"/>
      <c r="J87" s="2"/>
      <c r="K87" s="2"/>
    </row>
    <row r="88" spans="1:11" ht="17.25" customHeight="1" x14ac:dyDescent="0.25">
      <c r="A88" s="71">
        <v>5</v>
      </c>
      <c r="B88" s="48" t="s">
        <v>74</v>
      </c>
      <c r="C88" s="78"/>
      <c r="D88" s="79"/>
      <c r="E88" s="74"/>
      <c r="F88" s="689"/>
      <c r="G88" s="689"/>
      <c r="H88" s="689"/>
      <c r="J88" s="2"/>
      <c r="K88" s="2"/>
    </row>
    <row r="89" spans="1:11" ht="17.25" customHeight="1" x14ac:dyDescent="0.25">
      <c r="A89" s="71">
        <v>6</v>
      </c>
      <c r="B89" s="19" t="s">
        <v>35</v>
      </c>
      <c r="C89" s="78"/>
      <c r="D89" s="79"/>
      <c r="E89" s="74"/>
      <c r="F89" s="689"/>
      <c r="G89" s="689"/>
      <c r="H89" s="689"/>
      <c r="J89" s="2"/>
      <c r="K89" s="2"/>
    </row>
    <row r="90" spans="1:11" ht="17.25" customHeight="1" x14ac:dyDescent="0.25">
      <c r="A90" s="71">
        <v>7</v>
      </c>
      <c r="B90" s="46" t="s">
        <v>36</v>
      </c>
      <c r="C90" s="67" t="e">
        <f>SUM(#REF!-#REF!)</f>
        <v>#REF!</v>
      </c>
      <c r="D90" s="68">
        <f>SUM('[1]BS(Mar) S21'!L11)</f>
        <v>0</v>
      </c>
      <c r="E90" s="74" t="e">
        <f>#REF!-D90</f>
        <v>#REF!</v>
      </c>
      <c r="F90" s="689"/>
      <c r="G90" s="689"/>
      <c r="H90" s="689"/>
      <c r="J90" s="2"/>
      <c r="K90" s="2"/>
    </row>
    <row r="91" spans="1:11" s="8" customFormat="1" ht="19.5" customHeight="1" x14ac:dyDescent="0.25">
      <c r="A91" s="676" t="s">
        <v>84</v>
      </c>
      <c r="B91" s="676"/>
      <c r="C91" s="17" t="e">
        <f>SUM(C84:C90)</f>
        <v>#REF!</v>
      </c>
      <c r="D91" s="49">
        <f>SUM(D84:D90)</f>
        <v>18</v>
      </c>
      <c r="E91" s="75" t="e">
        <f>SUM(E84:E90)</f>
        <v>#REF!</v>
      </c>
      <c r="F91" s="689"/>
      <c r="G91" s="689"/>
      <c r="H91" s="689"/>
    </row>
    <row r="92" spans="1:11" s="8" customFormat="1" ht="6" customHeight="1" x14ac:dyDescent="0.25">
      <c r="A92" s="6"/>
      <c r="B92" s="6"/>
      <c r="C92" s="13"/>
      <c r="D92" s="12"/>
      <c r="E92" s="12"/>
      <c r="F92" s="1"/>
      <c r="G92" s="9"/>
      <c r="H92" s="9"/>
    </row>
    <row r="93" spans="1:11" s="8" customFormat="1" ht="24.75" customHeight="1" x14ac:dyDescent="0.25">
      <c r="A93" s="694" t="s">
        <v>6845</v>
      </c>
      <c r="B93" s="694"/>
      <c r="C93" s="4" t="e">
        <f>SUM(C81,C91,#REF!)</f>
        <v>#REF!</v>
      </c>
      <c r="D93" s="69" t="e">
        <f>SUM(D81,D91,#REF!)</f>
        <v>#REF!</v>
      </c>
      <c r="E93" s="4" t="e">
        <f>SUM(E81,E91,#REF!)</f>
        <v>#REF!</v>
      </c>
      <c r="F93" s="61" t="e">
        <f>SUM(#REF!,#REF!,#REF!,#REF!,#REF!)</f>
        <v>#REF!</v>
      </c>
      <c r="G93" s="61" t="e">
        <f>SUM(D79,D85,D86,D90,#REF!)</f>
        <v>#REF!</v>
      </c>
      <c r="H93" s="61" t="e">
        <f>SUM(E90,E86,E83,E72)</f>
        <v>#REF!</v>
      </c>
    </row>
    <row r="94" spans="1:11" ht="4.5" customHeight="1" x14ac:dyDescent="0.25"/>
    <row r="95" spans="1:11" x14ac:dyDescent="0.25">
      <c r="D95" s="2" t="s">
        <v>18</v>
      </c>
      <c r="E95" s="2" t="s">
        <v>17</v>
      </c>
    </row>
  </sheetData>
  <mergeCells count="31">
    <mergeCell ref="A93:B93"/>
    <mergeCell ref="F59:F79"/>
    <mergeCell ref="G59:G79"/>
    <mergeCell ref="H59:H79"/>
    <mergeCell ref="A79:B79"/>
    <mergeCell ref="A81:B81"/>
    <mergeCell ref="A83:E83"/>
    <mergeCell ref="F83:F91"/>
    <mergeCell ref="G83:G91"/>
    <mergeCell ref="A24:E24"/>
    <mergeCell ref="A33:B33"/>
    <mergeCell ref="F34:F51"/>
    <mergeCell ref="G34:G51"/>
    <mergeCell ref="H83:H91"/>
    <mergeCell ref="A91:B91"/>
    <mergeCell ref="A57:H57"/>
    <mergeCell ref="A58:H58"/>
    <mergeCell ref="A73:B73"/>
    <mergeCell ref="H34:H51"/>
    <mergeCell ref="A42:B42"/>
    <mergeCell ref="A51:B51"/>
    <mergeCell ref="A53:B53"/>
    <mergeCell ref="A56:E56"/>
    <mergeCell ref="A22:B22"/>
    <mergeCell ref="A2:E2"/>
    <mergeCell ref="A3:H3"/>
    <mergeCell ref="F5:F20"/>
    <mergeCell ref="G5:G20"/>
    <mergeCell ref="H5:H20"/>
    <mergeCell ref="A12:B12"/>
    <mergeCell ref="A20:B20"/>
  </mergeCells>
  <pageMargins left="1.21" right="0.26" top="0.17" bottom="0.17" header="0.17" footer="0.17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94"/>
  <sheetViews>
    <sheetView topLeftCell="A475" workbookViewId="0">
      <selection activeCell="D482" sqref="D482"/>
    </sheetView>
  </sheetViews>
  <sheetFormatPr defaultRowHeight="15.75" x14ac:dyDescent="0.25"/>
  <cols>
    <col min="1" max="1" width="5.5703125" style="304" customWidth="1"/>
    <col min="2" max="2" width="14.7109375" style="193" bestFit="1" customWidth="1"/>
    <col min="3" max="3" width="8.7109375" style="302" customWidth="1"/>
    <col min="4" max="4" width="34.5703125" style="282" customWidth="1"/>
    <col min="5" max="5" width="30.7109375" style="303" hidden="1" customWidth="1"/>
    <col min="6" max="6" width="5.85546875" style="304" hidden="1" customWidth="1"/>
    <col min="7" max="7" width="2" style="196" hidden="1" customWidth="1"/>
    <col min="8" max="8" width="12.140625" style="304" bestFit="1" customWidth="1"/>
    <col min="9" max="9" width="2.28515625" style="304" hidden="1" customWidth="1"/>
    <col min="10" max="10" width="6.85546875" style="196" hidden="1" customWidth="1"/>
    <col min="11" max="11" width="17.5703125" style="196" hidden="1" customWidth="1"/>
    <col min="12" max="12" width="14.5703125" style="196" customWidth="1"/>
    <col min="13" max="13" width="11" style="196" hidden="1" customWidth="1"/>
    <col min="14" max="16384" width="9.140625" style="196"/>
  </cols>
  <sheetData>
    <row r="1" spans="1:13" ht="24.75" x14ac:dyDescent="0.5">
      <c r="A1" s="740" t="s">
        <v>2385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</row>
    <row r="2" spans="1:13" ht="32.25" thickBot="1" x14ac:dyDescent="0.65">
      <c r="A2" s="335" t="s">
        <v>4563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3" s="282" customFormat="1" ht="12.75" customHeight="1" x14ac:dyDescent="0.2">
      <c r="A3" s="742" t="s">
        <v>86</v>
      </c>
      <c r="B3" s="744" t="s">
        <v>87</v>
      </c>
      <c r="C3" s="746" t="s">
        <v>88</v>
      </c>
      <c r="D3" s="748" t="s">
        <v>89</v>
      </c>
      <c r="E3" s="746" t="s">
        <v>90</v>
      </c>
      <c r="F3" s="277" t="s">
        <v>300</v>
      </c>
      <c r="G3" s="278"/>
      <c r="H3" s="750" t="s">
        <v>92</v>
      </c>
      <c r="I3" s="279"/>
      <c r="J3" s="280" t="s">
        <v>93</v>
      </c>
      <c r="K3" s="281"/>
      <c r="L3" s="738" t="s">
        <v>94</v>
      </c>
    </row>
    <row r="4" spans="1:13" s="282" customFormat="1" ht="13.5" thickBot="1" x14ac:dyDescent="0.25">
      <c r="A4" s="743"/>
      <c r="B4" s="745"/>
      <c r="C4" s="747"/>
      <c r="D4" s="749"/>
      <c r="E4" s="747"/>
      <c r="F4" s="283" t="s">
        <v>95</v>
      </c>
      <c r="G4" s="284"/>
      <c r="H4" s="751"/>
      <c r="I4" s="285"/>
      <c r="J4" s="286" t="s">
        <v>96</v>
      </c>
      <c r="K4" s="287"/>
      <c r="L4" s="739"/>
    </row>
    <row r="5" spans="1:13" s="293" customFormat="1" ht="12.75" customHeight="1" x14ac:dyDescent="0.2">
      <c r="A5" s="288">
        <f>+A4+1</f>
        <v>1</v>
      </c>
      <c r="B5" s="637" t="s">
        <v>4564</v>
      </c>
      <c r="C5" s="638">
        <v>67786</v>
      </c>
      <c r="D5" s="639" t="s">
        <v>4565</v>
      </c>
      <c r="E5" s="637" t="s">
        <v>4566</v>
      </c>
      <c r="F5" s="640" t="s">
        <v>141</v>
      </c>
      <c r="G5" s="291">
        <f t="shared" ref="G5:G68" si="0">+IF(F5="M",1,IF(F5="f",2,IF(F5="Civ",3,"Error")))</f>
        <v>1</v>
      </c>
      <c r="H5" s="291" t="s">
        <v>101</v>
      </c>
      <c r="I5" s="188">
        <f t="shared" ref="I5:I68" si="1">+IF(H5="Incomplete",5,IF(H5="Complete",1,IF(H5="Incomplete",2,IF(H5="Left",3,IF(H5="Dropped",4,"Error")))))</f>
        <v>1</v>
      </c>
      <c r="J5" s="188" t="e">
        <f>+IF(#REF!="Issued",1,IF(#REF!="Not Issued",2,"Nil"))</f>
        <v>#REF!</v>
      </c>
      <c r="K5" s="188" t="s">
        <v>2389</v>
      </c>
      <c r="L5" s="292"/>
      <c r="M5" s="96" t="s">
        <v>2390</v>
      </c>
    </row>
    <row r="6" spans="1:13" s="293" customFormat="1" ht="12.75" customHeight="1" x14ac:dyDescent="0.2">
      <c r="A6" s="288">
        <v>2</v>
      </c>
      <c r="B6" s="637" t="s">
        <v>4567</v>
      </c>
      <c r="C6" s="638">
        <v>67787</v>
      </c>
      <c r="D6" s="639" t="s">
        <v>4568</v>
      </c>
      <c r="E6" s="637" t="s">
        <v>4569</v>
      </c>
      <c r="F6" s="640" t="s">
        <v>141</v>
      </c>
      <c r="G6" s="291">
        <f t="shared" si="0"/>
        <v>1</v>
      </c>
      <c r="H6" s="291" t="s">
        <v>101</v>
      </c>
      <c r="I6" s="188">
        <f t="shared" si="1"/>
        <v>1</v>
      </c>
      <c r="J6" s="188" t="e">
        <f>+IF(#REF!="Issued",1,IF(#REF!="Not Issued",2,"Nil"))</f>
        <v>#REF!</v>
      </c>
      <c r="K6" s="188" t="s">
        <v>2394</v>
      </c>
      <c r="L6" s="292"/>
      <c r="M6" s="96" t="s">
        <v>2395</v>
      </c>
    </row>
    <row r="7" spans="1:13" s="293" customFormat="1" ht="12.75" customHeight="1" x14ac:dyDescent="0.2">
      <c r="A7" s="288">
        <f t="shared" ref="A7:A70" si="2">+A6+1</f>
        <v>3</v>
      </c>
      <c r="B7" s="637" t="s">
        <v>4570</v>
      </c>
      <c r="C7" s="638">
        <v>67788</v>
      </c>
      <c r="D7" s="639" t="s">
        <v>4571</v>
      </c>
      <c r="E7" s="637" t="s">
        <v>4572</v>
      </c>
      <c r="F7" s="640" t="s">
        <v>141</v>
      </c>
      <c r="G7" s="291">
        <f t="shared" si="0"/>
        <v>1</v>
      </c>
      <c r="H7" s="291" t="s">
        <v>101</v>
      </c>
      <c r="I7" s="188">
        <f t="shared" si="1"/>
        <v>1</v>
      </c>
      <c r="J7" s="188" t="e">
        <f>+IF(#REF!="Issued",1,IF(#REF!="Not Issued",2,"Nil"))</f>
        <v>#REF!</v>
      </c>
      <c r="K7" s="188" t="s">
        <v>2398</v>
      </c>
      <c r="L7" s="292"/>
      <c r="M7" s="96" t="s">
        <v>2399</v>
      </c>
    </row>
    <row r="8" spans="1:13" s="293" customFormat="1" ht="12.75" customHeight="1" x14ac:dyDescent="0.2">
      <c r="A8" s="288">
        <f t="shared" si="2"/>
        <v>4</v>
      </c>
      <c r="B8" s="637" t="s">
        <v>4578</v>
      </c>
      <c r="C8" s="638">
        <v>67790</v>
      </c>
      <c r="D8" s="639" t="s">
        <v>4579</v>
      </c>
      <c r="E8" s="637" t="s">
        <v>4580</v>
      </c>
      <c r="F8" s="641" t="s">
        <v>141</v>
      </c>
      <c r="G8" s="291">
        <f t="shared" si="0"/>
        <v>1</v>
      </c>
      <c r="H8" s="291" t="s">
        <v>101</v>
      </c>
      <c r="I8" s="188">
        <f t="shared" si="1"/>
        <v>1</v>
      </c>
      <c r="J8" s="188" t="e">
        <f>+IF(#REF!="Issued",1,IF(#REF!="Not Issued",2,"Nil"))</f>
        <v>#REF!</v>
      </c>
      <c r="K8" s="188" t="s">
        <v>4576</v>
      </c>
      <c r="L8" s="292"/>
      <c r="M8" s="96" t="s">
        <v>4577</v>
      </c>
    </row>
    <row r="9" spans="1:13" s="293" customFormat="1" ht="12.75" customHeight="1" x14ac:dyDescent="0.2">
      <c r="A9" s="288">
        <f t="shared" si="2"/>
        <v>5</v>
      </c>
      <c r="B9" s="637" t="s">
        <v>4584</v>
      </c>
      <c r="C9" s="638">
        <v>67792</v>
      </c>
      <c r="D9" s="639" t="s">
        <v>4585</v>
      </c>
      <c r="E9" s="637" t="s">
        <v>4586</v>
      </c>
      <c r="F9" s="642" t="s">
        <v>166</v>
      </c>
      <c r="G9" s="291">
        <f t="shared" si="0"/>
        <v>2</v>
      </c>
      <c r="H9" s="291" t="s">
        <v>101</v>
      </c>
      <c r="I9" s="188">
        <f t="shared" si="1"/>
        <v>1</v>
      </c>
      <c r="J9" s="188" t="e">
        <f>+IF(#REF!="Issued",1,IF(#REF!="Not Issued",2,"Nil"))</f>
        <v>#REF!</v>
      </c>
      <c r="K9" s="188" t="s">
        <v>2403</v>
      </c>
      <c r="L9" s="292"/>
      <c r="M9" s="96" t="s">
        <v>2404</v>
      </c>
    </row>
    <row r="10" spans="1:13" s="293" customFormat="1" ht="12.75" customHeight="1" x14ac:dyDescent="0.2">
      <c r="A10" s="288">
        <f t="shared" si="2"/>
        <v>6</v>
      </c>
      <c r="B10" s="637" t="s">
        <v>4590</v>
      </c>
      <c r="C10" s="638">
        <v>67793</v>
      </c>
      <c r="D10" s="639" t="s">
        <v>4591</v>
      </c>
      <c r="E10" s="637" t="s">
        <v>1354</v>
      </c>
      <c r="F10" s="641" t="s">
        <v>141</v>
      </c>
      <c r="G10" s="291">
        <f t="shared" si="0"/>
        <v>1</v>
      </c>
      <c r="H10" s="291" t="s">
        <v>101</v>
      </c>
      <c r="I10" s="188">
        <f t="shared" si="1"/>
        <v>1</v>
      </c>
      <c r="J10" s="188" t="e">
        <f>+IF(#REF!="Issued",1,IF(#REF!="Not Issued",2,"Nil"))</f>
        <v>#REF!</v>
      </c>
      <c r="K10" s="188" t="s">
        <v>2408</v>
      </c>
      <c r="L10" s="292"/>
      <c r="M10" s="96" t="s">
        <v>2409</v>
      </c>
    </row>
    <row r="11" spans="1:13" s="293" customFormat="1" ht="12.75" customHeight="1" x14ac:dyDescent="0.2">
      <c r="A11" s="288">
        <f t="shared" si="2"/>
        <v>7</v>
      </c>
      <c r="B11" s="637" t="s">
        <v>4592</v>
      </c>
      <c r="C11" s="638">
        <v>67794</v>
      </c>
      <c r="D11" s="639" t="s">
        <v>4593</v>
      </c>
      <c r="E11" s="637" t="s">
        <v>812</v>
      </c>
      <c r="F11" s="624" t="s">
        <v>166</v>
      </c>
      <c r="G11" s="291">
        <f t="shared" si="0"/>
        <v>2</v>
      </c>
      <c r="H11" s="291" t="s">
        <v>101</v>
      </c>
      <c r="I11" s="188">
        <f t="shared" si="1"/>
        <v>1</v>
      </c>
      <c r="J11" s="188" t="e">
        <f>+IF(#REF!="Issued",1,IF(#REF!="Not Issued",2,"Nil"))</f>
        <v>#REF!</v>
      </c>
      <c r="K11" s="188" t="s">
        <v>2413</v>
      </c>
      <c r="L11" s="292"/>
      <c r="M11" s="96" t="s">
        <v>2414</v>
      </c>
    </row>
    <row r="12" spans="1:13" s="293" customFormat="1" ht="12.75" customHeight="1" x14ac:dyDescent="0.2">
      <c r="A12" s="288">
        <f t="shared" si="2"/>
        <v>8</v>
      </c>
      <c r="B12" s="637" t="s">
        <v>4594</v>
      </c>
      <c r="C12" s="638">
        <v>67795</v>
      </c>
      <c r="D12" s="639" t="s">
        <v>4595</v>
      </c>
      <c r="E12" s="637" t="s">
        <v>4596</v>
      </c>
      <c r="F12" s="640" t="s">
        <v>141</v>
      </c>
      <c r="G12" s="291">
        <f t="shared" si="0"/>
        <v>1</v>
      </c>
      <c r="H12" s="291" t="s">
        <v>101</v>
      </c>
      <c r="I12" s="188">
        <f t="shared" si="1"/>
        <v>1</v>
      </c>
      <c r="J12" s="188" t="e">
        <f>+IF(#REF!="Issued",1,IF(#REF!="Not Issued",2,"Nil"))</f>
        <v>#REF!</v>
      </c>
      <c r="K12" s="188" t="s">
        <v>2418</v>
      </c>
      <c r="L12" s="292"/>
      <c r="M12" s="96" t="s">
        <v>2419</v>
      </c>
    </row>
    <row r="13" spans="1:13" s="293" customFormat="1" ht="12.75" customHeight="1" x14ac:dyDescent="0.2">
      <c r="A13" s="288">
        <f t="shared" si="2"/>
        <v>9</v>
      </c>
      <c r="B13" s="637" t="s">
        <v>4603</v>
      </c>
      <c r="C13" s="638">
        <v>67798</v>
      </c>
      <c r="D13" s="639" t="s">
        <v>4604</v>
      </c>
      <c r="E13" s="637" t="s">
        <v>4605</v>
      </c>
      <c r="F13" s="642" t="s">
        <v>166</v>
      </c>
      <c r="G13" s="291">
        <f t="shared" si="0"/>
        <v>2</v>
      </c>
      <c r="H13" s="291" t="s">
        <v>101</v>
      </c>
      <c r="I13" s="188">
        <f t="shared" si="1"/>
        <v>1</v>
      </c>
      <c r="J13" s="188" t="e">
        <f>+IF(#REF!="Issued",1,IF(#REF!="Not Issued",2,"Nil"))</f>
        <v>#REF!</v>
      </c>
      <c r="K13" s="188" t="s">
        <v>2423</v>
      </c>
      <c r="L13" s="292"/>
      <c r="M13" s="96" t="s">
        <v>2424</v>
      </c>
    </row>
    <row r="14" spans="1:13" s="293" customFormat="1" ht="12.75" customHeight="1" x14ac:dyDescent="0.2">
      <c r="A14" s="288">
        <f t="shared" si="2"/>
        <v>10</v>
      </c>
      <c r="B14" s="637" t="s">
        <v>4606</v>
      </c>
      <c r="C14" s="638">
        <v>67799</v>
      </c>
      <c r="D14" s="639" t="s">
        <v>4607</v>
      </c>
      <c r="E14" s="637" t="s">
        <v>4608</v>
      </c>
      <c r="F14" s="624" t="s">
        <v>166</v>
      </c>
      <c r="G14" s="291">
        <f t="shared" si="0"/>
        <v>2</v>
      </c>
      <c r="H14" s="291" t="s">
        <v>101</v>
      </c>
      <c r="I14" s="188">
        <f t="shared" si="1"/>
        <v>1</v>
      </c>
      <c r="J14" s="188" t="e">
        <f>+IF(#REF!="Issued",1,IF(#REF!="Not Issued",2,"Nil"))</f>
        <v>#REF!</v>
      </c>
      <c r="K14" s="188" t="s">
        <v>2428</v>
      </c>
      <c r="L14" s="292"/>
      <c r="M14" s="96" t="s">
        <v>2429</v>
      </c>
    </row>
    <row r="15" spans="1:13" s="293" customFormat="1" ht="12.75" customHeight="1" x14ac:dyDescent="0.2">
      <c r="A15" s="288">
        <f t="shared" si="2"/>
        <v>11</v>
      </c>
      <c r="B15" s="637" t="s">
        <v>4609</v>
      </c>
      <c r="C15" s="638">
        <v>67800</v>
      </c>
      <c r="D15" s="639" t="s">
        <v>4610</v>
      </c>
      <c r="E15" s="637" t="s">
        <v>4611</v>
      </c>
      <c r="F15" s="642" t="s">
        <v>166</v>
      </c>
      <c r="G15" s="291">
        <f t="shared" si="0"/>
        <v>2</v>
      </c>
      <c r="H15" s="291" t="s">
        <v>101</v>
      </c>
      <c r="I15" s="188">
        <f t="shared" si="1"/>
        <v>1</v>
      </c>
      <c r="J15" s="188" t="e">
        <f>+IF(#REF!="Issued",1,IF(#REF!="Not Issued",2,"Nil"))</f>
        <v>#REF!</v>
      </c>
      <c r="K15" s="188" t="s">
        <v>2433</v>
      </c>
      <c r="L15" s="292"/>
      <c r="M15" s="96" t="s">
        <v>2434</v>
      </c>
    </row>
    <row r="16" spans="1:13" s="293" customFormat="1" ht="12.75" customHeight="1" x14ac:dyDescent="0.2">
      <c r="A16" s="288">
        <f t="shared" si="2"/>
        <v>12</v>
      </c>
      <c r="B16" s="637" t="s">
        <v>4612</v>
      </c>
      <c r="C16" s="638">
        <v>67801</v>
      </c>
      <c r="D16" s="639" t="s">
        <v>4613</v>
      </c>
      <c r="E16" s="637" t="s">
        <v>691</v>
      </c>
      <c r="F16" s="642" t="s">
        <v>166</v>
      </c>
      <c r="G16" s="291">
        <f t="shared" si="0"/>
        <v>2</v>
      </c>
      <c r="H16" s="291" t="s">
        <v>101</v>
      </c>
      <c r="I16" s="188">
        <f t="shared" si="1"/>
        <v>1</v>
      </c>
      <c r="J16" s="188" t="e">
        <f>+IF(#REF!="Issued",1,IF(#REF!="Not Issued",2,"Nil"))</f>
        <v>#REF!</v>
      </c>
      <c r="K16" s="188" t="s">
        <v>2437</v>
      </c>
      <c r="L16" s="292"/>
      <c r="M16" s="96" t="s">
        <v>2438</v>
      </c>
    </row>
    <row r="17" spans="1:13" s="293" customFormat="1" ht="12.75" customHeight="1" x14ac:dyDescent="0.2">
      <c r="A17" s="288">
        <f t="shared" si="2"/>
        <v>13</v>
      </c>
      <c r="B17" s="637" t="s">
        <v>4614</v>
      </c>
      <c r="C17" s="638">
        <v>67802</v>
      </c>
      <c r="D17" s="639" t="s">
        <v>4615</v>
      </c>
      <c r="E17" s="637" t="s">
        <v>4616</v>
      </c>
      <c r="F17" s="640" t="s">
        <v>141</v>
      </c>
      <c r="G17" s="291">
        <f t="shared" si="0"/>
        <v>1</v>
      </c>
      <c r="H17" s="291" t="s">
        <v>101</v>
      </c>
      <c r="I17" s="188">
        <f t="shared" si="1"/>
        <v>1</v>
      </c>
      <c r="J17" s="188" t="e">
        <f>+IF(#REF!="Issued",1,IF(#REF!="Not Issued",2,"Nil"))</f>
        <v>#REF!</v>
      </c>
      <c r="K17" s="188" t="s">
        <v>2442</v>
      </c>
      <c r="L17" s="292"/>
      <c r="M17" s="96" t="s">
        <v>2443</v>
      </c>
    </row>
    <row r="18" spans="1:13" s="293" customFormat="1" ht="12.75" customHeight="1" x14ac:dyDescent="0.2">
      <c r="A18" s="288">
        <f t="shared" si="2"/>
        <v>14</v>
      </c>
      <c r="B18" s="637" t="s">
        <v>4617</v>
      </c>
      <c r="C18" s="638">
        <v>67803</v>
      </c>
      <c r="D18" s="639" t="s">
        <v>4618</v>
      </c>
      <c r="E18" s="637" t="s">
        <v>4619</v>
      </c>
      <c r="F18" s="641" t="s">
        <v>141</v>
      </c>
      <c r="G18" s="291">
        <f t="shared" si="0"/>
        <v>1</v>
      </c>
      <c r="H18" s="291" t="s">
        <v>101</v>
      </c>
      <c r="I18" s="188">
        <f t="shared" si="1"/>
        <v>1</v>
      </c>
      <c r="J18" s="188" t="e">
        <f>+IF(#REF!="Issued",1,IF(#REF!="Not Issued",2,"Nil"))</f>
        <v>#REF!</v>
      </c>
      <c r="K18" s="188" t="s">
        <v>2447</v>
      </c>
      <c r="L18" s="292"/>
      <c r="M18" s="96" t="s">
        <v>2448</v>
      </c>
    </row>
    <row r="19" spans="1:13" s="293" customFormat="1" ht="12.75" customHeight="1" x14ac:dyDescent="0.2">
      <c r="A19" s="288">
        <f t="shared" si="2"/>
        <v>15</v>
      </c>
      <c r="B19" s="637" t="s">
        <v>4623</v>
      </c>
      <c r="C19" s="638">
        <v>67805</v>
      </c>
      <c r="D19" s="639" t="s">
        <v>4624</v>
      </c>
      <c r="E19" s="637" t="s">
        <v>1571</v>
      </c>
      <c r="F19" s="641" t="s">
        <v>141</v>
      </c>
      <c r="G19" s="291">
        <f t="shared" si="0"/>
        <v>1</v>
      </c>
      <c r="H19" s="291" t="s">
        <v>101</v>
      </c>
      <c r="I19" s="188">
        <f t="shared" si="1"/>
        <v>1</v>
      </c>
      <c r="J19" s="188" t="e">
        <f>+IF(#REF!="Issued",1,IF(#REF!="Not Issued",2,"Nil"))</f>
        <v>#REF!</v>
      </c>
      <c r="K19" s="188" t="s">
        <v>2452</v>
      </c>
      <c r="L19" s="292"/>
      <c r="M19" s="96" t="s">
        <v>2453</v>
      </c>
    </row>
    <row r="20" spans="1:13" s="293" customFormat="1" ht="12.75" customHeight="1" x14ac:dyDescent="0.2">
      <c r="A20" s="288">
        <f t="shared" si="2"/>
        <v>16</v>
      </c>
      <c r="B20" s="637" t="s">
        <v>4628</v>
      </c>
      <c r="C20" s="638">
        <v>67807</v>
      </c>
      <c r="D20" s="639" t="s">
        <v>4629</v>
      </c>
      <c r="E20" s="637" t="s">
        <v>4630</v>
      </c>
      <c r="F20" s="641" t="s">
        <v>141</v>
      </c>
      <c r="G20" s="291">
        <f t="shared" si="0"/>
        <v>1</v>
      </c>
      <c r="H20" s="291" t="s">
        <v>101</v>
      </c>
      <c r="I20" s="188">
        <f t="shared" si="1"/>
        <v>1</v>
      </c>
      <c r="J20" s="188" t="e">
        <f>+IF(#REF!="Issued",1,IF(#REF!="Not Issued",2,"Nil"))</f>
        <v>#REF!</v>
      </c>
      <c r="K20" s="188" t="s">
        <v>2457</v>
      </c>
      <c r="L20" s="292"/>
      <c r="M20" s="96" t="s">
        <v>2458</v>
      </c>
    </row>
    <row r="21" spans="1:13" s="293" customFormat="1" ht="12.75" customHeight="1" x14ac:dyDescent="0.2">
      <c r="A21" s="288">
        <f t="shared" si="2"/>
        <v>17</v>
      </c>
      <c r="B21" s="637" t="s">
        <v>4631</v>
      </c>
      <c r="C21" s="638">
        <v>67808</v>
      </c>
      <c r="D21" s="639" t="s">
        <v>4632</v>
      </c>
      <c r="E21" s="637" t="s">
        <v>4633</v>
      </c>
      <c r="F21" s="641" t="s">
        <v>141</v>
      </c>
      <c r="G21" s="291">
        <f t="shared" si="0"/>
        <v>1</v>
      </c>
      <c r="H21" s="291" t="s">
        <v>101</v>
      </c>
      <c r="I21" s="188">
        <f t="shared" si="1"/>
        <v>1</v>
      </c>
      <c r="J21" s="188" t="e">
        <f>+IF(#REF!="Issued",1,IF(#REF!="Not Issued",2,"Nil"))</f>
        <v>#REF!</v>
      </c>
      <c r="K21" s="188" t="s">
        <v>2462</v>
      </c>
      <c r="L21" s="292"/>
      <c r="M21" s="96" t="s">
        <v>2463</v>
      </c>
    </row>
    <row r="22" spans="1:13" s="293" customFormat="1" ht="12.75" customHeight="1" x14ac:dyDescent="0.2">
      <c r="A22" s="288">
        <f t="shared" si="2"/>
        <v>18</v>
      </c>
      <c r="B22" s="637" t="s">
        <v>4636</v>
      </c>
      <c r="C22" s="638">
        <v>67810</v>
      </c>
      <c r="D22" s="639" t="s">
        <v>4637</v>
      </c>
      <c r="E22" s="637" t="s">
        <v>4638</v>
      </c>
      <c r="F22" s="640" t="s">
        <v>141</v>
      </c>
      <c r="G22" s="291">
        <f t="shared" si="0"/>
        <v>1</v>
      </c>
      <c r="H22" s="291" t="s">
        <v>101</v>
      </c>
      <c r="I22" s="188">
        <f t="shared" si="1"/>
        <v>1</v>
      </c>
      <c r="J22" s="188" t="e">
        <f>+IF(#REF!="Issued",1,IF(#REF!="Not Issued",2,"Nil"))</f>
        <v>#REF!</v>
      </c>
      <c r="K22" s="188" t="s">
        <v>2467</v>
      </c>
      <c r="L22" s="292"/>
      <c r="M22" s="96" t="s">
        <v>2468</v>
      </c>
    </row>
    <row r="23" spans="1:13" s="293" customFormat="1" ht="12.75" customHeight="1" x14ac:dyDescent="0.2">
      <c r="A23" s="288">
        <f t="shared" si="2"/>
        <v>19</v>
      </c>
      <c r="B23" s="637" t="s">
        <v>4639</v>
      </c>
      <c r="C23" s="638">
        <v>67811</v>
      </c>
      <c r="D23" s="639" t="s">
        <v>4640</v>
      </c>
      <c r="E23" s="637" t="s">
        <v>4641</v>
      </c>
      <c r="F23" s="640" t="s">
        <v>141</v>
      </c>
      <c r="G23" s="291">
        <f t="shared" si="0"/>
        <v>1</v>
      </c>
      <c r="H23" s="291" t="s">
        <v>101</v>
      </c>
      <c r="I23" s="188">
        <f t="shared" si="1"/>
        <v>1</v>
      </c>
      <c r="J23" s="188" t="e">
        <f>+IF(#REF!="Issued",1,IF(#REF!="Not Issued",2,"Nil"))</f>
        <v>#REF!</v>
      </c>
      <c r="K23" s="188" t="s">
        <v>2472</v>
      </c>
      <c r="L23" s="292"/>
      <c r="M23" s="96" t="s">
        <v>2473</v>
      </c>
    </row>
    <row r="24" spans="1:13" s="293" customFormat="1" ht="12.75" customHeight="1" x14ac:dyDescent="0.2">
      <c r="A24" s="288">
        <f t="shared" si="2"/>
        <v>20</v>
      </c>
      <c r="B24" s="637" t="s">
        <v>4649</v>
      </c>
      <c r="C24" s="638">
        <v>67814</v>
      </c>
      <c r="D24" s="639" t="s">
        <v>4650</v>
      </c>
      <c r="E24" s="637" t="s">
        <v>111</v>
      </c>
      <c r="F24" s="642" t="s">
        <v>166</v>
      </c>
      <c r="G24" s="291">
        <f t="shared" si="0"/>
        <v>2</v>
      </c>
      <c r="H24" s="291" t="s">
        <v>101</v>
      </c>
      <c r="I24" s="188">
        <f t="shared" si="1"/>
        <v>1</v>
      </c>
      <c r="J24" s="188" t="e">
        <f>+IF(#REF!="Issued",1,IF(#REF!="Not Issued",2,"Nil"))</f>
        <v>#REF!</v>
      </c>
      <c r="K24" s="188" t="s">
        <v>2476</v>
      </c>
      <c r="L24" s="292"/>
      <c r="M24" s="96" t="s">
        <v>2477</v>
      </c>
    </row>
    <row r="25" spans="1:13" s="293" customFormat="1" ht="12.75" customHeight="1" x14ac:dyDescent="0.2">
      <c r="A25" s="288">
        <f t="shared" si="2"/>
        <v>21</v>
      </c>
      <c r="B25" s="637" t="s">
        <v>4653</v>
      </c>
      <c r="C25" s="638">
        <v>67816</v>
      </c>
      <c r="D25" s="639" t="s">
        <v>4654</v>
      </c>
      <c r="E25" s="637" t="s">
        <v>4655</v>
      </c>
      <c r="F25" s="640" t="s">
        <v>141</v>
      </c>
      <c r="G25" s="291">
        <f t="shared" si="0"/>
        <v>1</v>
      </c>
      <c r="H25" s="291" t="s">
        <v>101</v>
      </c>
      <c r="I25" s="188">
        <f t="shared" si="1"/>
        <v>1</v>
      </c>
      <c r="J25" s="188" t="e">
        <f>+IF(#REF!="Issued",1,IF(#REF!="Not Issued",2,"Nil"))</f>
        <v>#REF!</v>
      </c>
      <c r="K25" s="188" t="s">
        <v>2481</v>
      </c>
      <c r="L25" s="292"/>
      <c r="M25" s="96" t="s">
        <v>2482</v>
      </c>
    </row>
    <row r="26" spans="1:13" s="293" customFormat="1" ht="12.75" customHeight="1" x14ac:dyDescent="0.2">
      <c r="A26" s="288">
        <f t="shared" si="2"/>
        <v>22</v>
      </c>
      <c r="B26" s="637" t="s">
        <v>4659</v>
      </c>
      <c r="C26" s="638">
        <v>67818</v>
      </c>
      <c r="D26" s="639" t="s">
        <v>4660</v>
      </c>
      <c r="E26" s="637" t="s">
        <v>4661</v>
      </c>
      <c r="F26" s="624" t="s">
        <v>166</v>
      </c>
      <c r="G26" s="291">
        <f t="shared" si="0"/>
        <v>2</v>
      </c>
      <c r="H26" s="291" t="s">
        <v>101</v>
      </c>
      <c r="I26" s="188">
        <f t="shared" si="1"/>
        <v>1</v>
      </c>
      <c r="J26" s="188" t="e">
        <f>+IF(#REF!="Issued",1,IF(#REF!="Not Issued",2,"Nil"))</f>
        <v>#REF!</v>
      </c>
      <c r="K26" s="188" t="s">
        <v>2486</v>
      </c>
      <c r="L26" s="292"/>
      <c r="M26" s="96" t="s">
        <v>2487</v>
      </c>
    </row>
    <row r="27" spans="1:13" s="293" customFormat="1" ht="12.75" customHeight="1" x14ac:dyDescent="0.2">
      <c r="A27" s="288">
        <f t="shared" si="2"/>
        <v>23</v>
      </c>
      <c r="B27" s="637" t="s">
        <v>4662</v>
      </c>
      <c r="C27" s="638">
        <v>67819</v>
      </c>
      <c r="D27" s="639" t="s">
        <v>3708</v>
      </c>
      <c r="E27" s="637" t="s">
        <v>279</v>
      </c>
      <c r="F27" s="640" t="s">
        <v>141</v>
      </c>
      <c r="G27" s="291">
        <f t="shared" si="0"/>
        <v>1</v>
      </c>
      <c r="H27" s="291" t="s">
        <v>101</v>
      </c>
      <c r="I27" s="188">
        <f t="shared" si="1"/>
        <v>1</v>
      </c>
      <c r="J27" s="188" t="e">
        <f>+IF(#REF!="Issued",1,IF(#REF!="Not Issued",2,"Nil"))</f>
        <v>#REF!</v>
      </c>
      <c r="K27" s="188" t="s">
        <v>2491</v>
      </c>
      <c r="L27" s="292"/>
      <c r="M27" s="96" t="s">
        <v>2492</v>
      </c>
    </row>
    <row r="28" spans="1:13" s="293" customFormat="1" ht="12.75" customHeight="1" x14ac:dyDescent="0.2">
      <c r="A28" s="288">
        <f t="shared" si="2"/>
        <v>24</v>
      </c>
      <c r="B28" s="637" t="s">
        <v>4665</v>
      </c>
      <c r="C28" s="638">
        <v>67820</v>
      </c>
      <c r="D28" s="639" t="s">
        <v>4666</v>
      </c>
      <c r="E28" s="637" t="s">
        <v>4667</v>
      </c>
      <c r="F28" s="642" t="s">
        <v>166</v>
      </c>
      <c r="G28" s="291">
        <f t="shared" si="0"/>
        <v>2</v>
      </c>
      <c r="H28" s="291" t="s">
        <v>101</v>
      </c>
      <c r="I28" s="188">
        <f t="shared" si="1"/>
        <v>1</v>
      </c>
      <c r="J28" s="188" t="e">
        <f>+IF(#REF!="Issued",1,IF(#REF!="Not Issued",2,"Nil"))</f>
        <v>#REF!</v>
      </c>
      <c r="K28" s="188" t="s">
        <v>2496</v>
      </c>
      <c r="L28" s="292"/>
      <c r="M28" s="96" t="s">
        <v>2497</v>
      </c>
    </row>
    <row r="29" spans="1:13" s="293" customFormat="1" ht="12.75" customHeight="1" x14ac:dyDescent="0.2">
      <c r="A29" s="288">
        <f t="shared" si="2"/>
        <v>25</v>
      </c>
      <c r="B29" s="637" t="s">
        <v>4668</v>
      </c>
      <c r="C29" s="638">
        <v>67821</v>
      </c>
      <c r="D29" s="639" t="s">
        <v>4669</v>
      </c>
      <c r="E29" s="637" t="s">
        <v>4670</v>
      </c>
      <c r="F29" s="642" t="s">
        <v>166</v>
      </c>
      <c r="G29" s="291">
        <f t="shared" si="0"/>
        <v>2</v>
      </c>
      <c r="H29" s="291" t="s">
        <v>101</v>
      </c>
      <c r="I29" s="188">
        <f t="shared" si="1"/>
        <v>1</v>
      </c>
      <c r="J29" s="188" t="e">
        <f>+IF(#REF!="Issued",1,IF(#REF!="Not Issued",2,"Nil"))</f>
        <v>#REF!</v>
      </c>
      <c r="K29" s="188" t="s">
        <v>2501</v>
      </c>
      <c r="L29" s="292"/>
      <c r="M29" s="96" t="s">
        <v>2502</v>
      </c>
    </row>
    <row r="30" spans="1:13" s="293" customFormat="1" ht="12.75" customHeight="1" x14ac:dyDescent="0.2">
      <c r="A30" s="288">
        <f t="shared" si="2"/>
        <v>26</v>
      </c>
      <c r="B30" s="637" t="s">
        <v>4674</v>
      </c>
      <c r="C30" s="638">
        <v>67823</v>
      </c>
      <c r="D30" s="639" t="s">
        <v>4675</v>
      </c>
      <c r="E30" s="637" t="s">
        <v>981</v>
      </c>
      <c r="F30" s="642" t="s">
        <v>166</v>
      </c>
      <c r="G30" s="291">
        <f t="shared" si="0"/>
        <v>2</v>
      </c>
      <c r="H30" s="291" t="s">
        <v>101</v>
      </c>
      <c r="I30" s="188">
        <f t="shared" si="1"/>
        <v>1</v>
      </c>
      <c r="J30" s="188" t="e">
        <f>+IF(#REF!="Issued",1,IF(#REF!="Not Issued",2,"Nil"))</f>
        <v>#REF!</v>
      </c>
      <c r="K30" s="188" t="s">
        <v>2506</v>
      </c>
      <c r="L30" s="292"/>
      <c r="M30" s="96" t="s">
        <v>2507</v>
      </c>
    </row>
    <row r="31" spans="1:13" s="293" customFormat="1" ht="12.75" customHeight="1" x14ac:dyDescent="0.2">
      <c r="A31" s="288">
        <f t="shared" si="2"/>
        <v>27</v>
      </c>
      <c r="B31" s="637" t="s">
        <v>4676</v>
      </c>
      <c r="C31" s="638">
        <v>67824</v>
      </c>
      <c r="D31" s="639" t="s">
        <v>4677</v>
      </c>
      <c r="E31" s="637" t="s">
        <v>4678</v>
      </c>
      <c r="F31" s="640" t="s">
        <v>141</v>
      </c>
      <c r="G31" s="291">
        <f t="shared" si="0"/>
        <v>1</v>
      </c>
      <c r="H31" s="291" t="s">
        <v>101</v>
      </c>
      <c r="I31" s="188">
        <f t="shared" si="1"/>
        <v>1</v>
      </c>
      <c r="J31" s="188" t="e">
        <f>+IF(#REF!="Issued",1,IF(#REF!="Not Issued",2,"Nil"))</f>
        <v>#REF!</v>
      </c>
      <c r="K31" s="188" t="s">
        <v>4642</v>
      </c>
      <c r="L31" s="292"/>
      <c r="M31" s="96" t="s">
        <v>4643</v>
      </c>
    </row>
    <row r="32" spans="1:13" s="293" customFormat="1" ht="12.75" customHeight="1" x14ac:dyDescent="0.2">
      <c r="A32" s="288">
        <f t="shared" si="2"/>
        <v>28</v>
      </c>
      <c r="B32" s="637" t="s">
        <v>4682</v>
      </c>
      <c r="C32" s="638">
        <v>67826</v>
      </c>
      <c r="D32" s="639" t="s">
        <v>4683</v>
      </c>
      <c r="E32" s="637" t="s">
        <v>4684</v>
      </c>
      <c r="F32" s="640" t="s">
        <v>141</v>
      </c>
      <c r="G32" s="291">
        <f t="shared" si="0"/>
        <v>1</v>
      </c>
      <c r="H32" s="291" t="s">
        <v>101</v>
      </c>
      <c r="I32" s="188">
        <f t="shared" si="1"/>
        <v>1</v>
      </c>
      <c r="J32" s="188" t="e">
        <f>+IF(#REF!="Issued",1,IF(#REF!="Not Issued",2,"Nil"))</f>
        <v>#REF!</v>
      </c>
      <c r="K32" s="188" t="s">
        <v>2510</v>
      </c>
      <c r="L32" s="292"/>
      <c r="M32" s="96" t="s">
        <v>2511</v>
      </c>
    </row>
    <row r="33" spans="1:13" s="293" customFormat="1" ht="12.75" customHeight="1" x14ac:dyDescent="0.2">
      <c r="A33" s="288">
        <f t="shared" si="2"/>
        <v>29</v>
      </c>
      <c r="B33" s="637" t="s">
        <v>4685</v>
      </c>
      <c r="C33" s="638">
        <v>67827</v>
      </c>
      <c r="D33" s="639" t="s">
        <v>4686</v>
      </c>
      <c r="E33" s="637" t="s">
        <v>4687</v>
      </c>
      <c r="F33" s="641" t="s">
        <v>141</v>
      </c>
      <c r="G33" s="291">
        <f t="shared" si="0"/>
        <v>1</v>
      </c>
      <c r="H33" s="291" t="s">
        <v>101</v>
      </c>
      <c r="I33" s="188">
        <f t="shared" si="1"/>
        <v>1</v>
      </c>
      <c r="J33" s="188" t="e">
        <f>+IF(#REF!="Issued",1,IF(#REF!="Not Issued",2,"Nil"))</f>
        <v>#REF!</v>
      </c>
      <c r="K33" s="188" t="s">
        <v>2514</v>
      </c>
      <c r="L33" s="292"/>
      <c r="M33" s="96" t="s">
        <v>2515</v>
      </c>
    </row>
    <row r="34" spans="1:13" s="293" customFormat="1" ht="12.75" customHeight="1" x14ac:dyDescent="0.2">
      <c r="A34" s="288">
        <f t="shared" si="2"/>
        <v>30</v>
      </c>
      <c r="B34" s="637" t="s">
        <v>4688</v>
      </c>
      <c r="C34" s="638">
        <v>67828</v>
      </c>
      <c r="D34" s="639" t="s">
        <v>4689</v>
      </c>
      <c r="E34" s="637" t="s">
        <v>4690</v>
      </c>
      <c r="F34" s="624" t="s">
        <v>166</v>
      </c>
      <c r="G34" s="291">
        <f t="shared" si="0"/>
        <v>2</v>
      </c>
      <c r="H34" s="291" t="s">
        <v>101</v>
      </c>
      <c r="I34" s="188">
        <f t="shared" si="1"/>
        <v>1</v>
      </c>
      <c r="J34" s="188" t="e">
        <f>+IF(#REF!="Issued",1,IF(#REF!="Not Issued",2,"Nil"))</f>
        <v>#REF!</v>
      </c>
      <c r="K34" s="188" t="s">
        <v>2518</v>
      </c>
      <c r="L34" s="292"/>
      <c r="M34" s="96" t="s">
        <v>2519</v>
      </c>
    </row>
    <row r="35" spans="1:13" s="293" customFormat="1" ht="12.75" customHeight="1" x14ac:dyDescent="0.2">
      <c r="A35" s="288">
        <f t="shared" si="2"/>
        <v>31</v>
      </c>
      <c r="B35" s="637" t="s">
        <v>4699</v>
      </c>
      <c r="C35" s="638">
        <v>67831</v>
      </c>
      <c r="D35" s="639" t="s">
        <v>1004</v>
      </c>
      <c r="E35" s="637" t="s">
        <v>4616</v>
      </c>
      <c r="F35" s="640" t="s">
        <v>141</v>
      </c>
      <c r="G35" s="291">
        <f t="shared" si="0"/>
        <v>1</v>
      </c>
      <c r="H35" s="291" t="s">
        <v>101</v>
      </c>
      <c r="I35" s="188">
        <f t="shared" si="1"/>
        <v>1</v>
      </c>
      <c r="J35" s="188" t="e">
        <f>+IF(#REF!="Issued",1,IF(#REF!="Not Issued",2,"Nil"))</f>
        <v>#REF!</v>
      </c>
      <c r="K35" s="188" t="s">
        <v>2523</v>
      </c>
      <c r="L35" s="292"/>
      <c r="M35" s="96" t="s">
        <v>2524</v>
      </c>
    </row>
    <row r="36" spans="1:13" s="293" customFormat="1" ht="12.75" customHeight="1" x14ac:dyDescent="0.2">
      <c r="A36" s="288">
        <f t="shared" si="2"/>
        <v>32</v>
      </c>
      <c r="B36" s="637" t="s">
        <v>4700</v>
      </c>
      <c r="C36" s="638">
        <v>67832</v>
      </c>
      <c r="D36" s="639" t="s">
        <v>4701</v>
      </c>
      <c r="E36" s="637" t="s">
        <v>4702</v>
      </c>
      <c r="F36" s="640" t="s">
        <v>141</v>
      </c>
      <c r="G36" s="291">
        <f t="shared" si="0"/>
        <v>1</v>
      </c>
      <c r="H36" s="291" t="s">
        <v>101</v>
      </c>
      <c r="I36" s="188">
        <f t="shared" si="1"/>
        <v>1</v>
      </c>
      <c r="J36" s="188" t="e">
        <f>+IF(#REF!="Issued",1,IF(#REF!="Not Issued",2,"Nil"))</f>
        <v>#REF!</v>
      </c>
      <c r="K36" s="188" t="s">
        <v>2528</v>
      </c>
      <c r="L36" s="292"/>
      <c r="M36" s="96" t="s">
        <v>2529</v>
      </c>
    </row>
    <row r="37" spans="1:13" s="293" customFormat="1" ht="12.75" customHeight="1" x14ac:dyDescent="0.2">
      <c r="A37" s="288">
        <f t="shared" si="2"/>
        <v>33</v>
      </c>
      <c r="B37" s="637" t="s">
        <v>4703</v>
      </c>
      <c r="C37" s="638">
        <v>67833</v>
      </c>
      <c r="D37" s="639" t="s">
        <v>4704</v>
      </c>
      <c r="E37" s="637" t="s">
        <v>4705</v>
      </c>
      <c r="F37" s="641" t="s">
        <v>141</v>
      </c>
      <c r="G37" s="291">
        <f t="shared" si="0"/>
        <v>1</v>
      </c>
      <c r="H37" s="291" t="s">
        <v>101</v>
      </c>
      <c r="I37" s="188">
        <f t="shared" si="1"/>
        <v>1</v>
      </c>
      <c r="J37" s="188" t="e">
        <f>+IF(#REF!="Issued",1,IF(#REF!="Not Issued",2,"Nil"))</f>
        <v>#REF!</v>
      </c>
      <c r="K37" s="188" t="s">
        <v>2533</v>
      </c>
      <c r="L37" s="292"/>
      <c r="M37" s="96" t="s">
        <v>2534</v>
      </c>
    </row>
    <row r="38" spans="1:13" s="293" customFormat="1" ht="12.75" customHeight="1" x14ac:dyDescent="0.2">
      <c r="A38" s="288">
        <f t="shared" si="2"/>
        <v>34</v>
      </c>
      <c r="B38" s="637" t="s">
        <v>4706</v>
      </c>
      <c r="C38" s="638">
        <v>67834</v>
      </c>
      <c r="D38" s="639" t="s">
        <v>4707</v>
      </c>
      <c r="E38" s="637" t="s">
        <v>4708</v>
      </c>
      <c r="F38" s="624" t="s">
        <v>166</v>
      </c>
      <c r="G38" s="291">
        <f t="shared" si="0"/>
        <v>2</v>
      </c>
      <c r="H38" s="291" t="s">
        <v>101</v>
      </c>
      <c r="I38" s="188">
        <f t="shared" si="1"/>
        <v>1</v>
      </c>
      <c r="J38" s="188" t="e">
        <f>+IF(#REF!="Issued",1,IF(#REF!="Not Issued",2,"Nil"))</f>
        <v>#REF!</v>
      </c>
      <c r="K38" s="188" t="s">
        <v>2538</v>
      </c>
      <c r="L38" s="292"/>
      <c r="M38" s="96" t="s">
        <v>2539</v>
      </c>
    </row>
    <row r="39" spans="1:13" s="293" customFormat="1" ht="12.75" customHeight="1" x14ac:dyDescent="0.2">
      <c r="A39" s="288">
        <f t="shared" si="2"/>
        <v>35</v>
      </c>
      <c r="B39" s="637" t="s">
        <v>4709</v>
      </c>
      <c r="C39" s="638">
        <v>67835</v>
      </c>
      <c r="D39" s="639" t="s">
        <v>4710</v>
      </c>
      <c r="E39" s="637" t="s">
        <v>2962</v>
      </c>
      <c r="F39" s="642" t="s">
        <v>166</v>
      </c>
      <c r="G39" s="291">
        <f t="shared" si="0"/>
        <v>2</v>
      </c>
      <c r="H39" s="291" t="s">
        <v>101</v>
      </c>
      <c r="I39" s="188">
        <f t="shared" si="1"/>
        <v>1</v>
      </c>
      <c r="J39" s="188" t="e">
        <f>+IF(#REF!="Issued",1,IF(#REF!="Not Issued",2,"Nil"))</f>
        <v>#REF!</v>
      </c>
      <c r="K39" s="188" t="s">
        <v>4663</v>
      </c>
      <c r="L39" s="292"/>
      <c r="M39" s="96" t="s">
        <v>4664</v>
      </c>
    </row>
    <row r="40" spans="1:13" s="293" customFormat="1" ht="12.75" customHeight="1" x14ac:dyDescent="0.2">
      <c r="A40" s="288">
        <f t="shared" si="2"/>
        <v>36</v>
      </c>
      <c r="B40" s="637" t="s">
        <v>4711</v>
      </c>
      <c r="C40" s="638">
        <v>67836</v>
      </c>
      <c r="D40" s="639" t="s">
        <v>4712</v>
      </c>
      <c r="E40" s="637" t="s">
        <v>3249</v>
      </c>
      <c r="F40" s="641" t="s">
        <v>141</v>
      </c>
      <c r="G40" s="291">
        <f t="shared" si="0"/>
        <v>1</v>
      </c>
      <c r="H40" s="291" t="s">
        <v>101</v>
      </c>
      <c r="I40" s="188">
        <f t="shared" si="1"/>
        <v>1</v>
      </c>
      <c r="J40" s="188" t="e">
        <f>+IF(#REF!="Issued",1,IF(#REF!="Not Issued",2,"Nil"))</f>
        <v>#REF!</v>
      </c>
      <c r="K40" s="188" t="s">
        <v>2542</v>
      </c>
      <c r="L40" s="292"/>
      <c r="M40" s="96" t="s">
        <v>2543</v>
      </c>
    </row>
    <row r="41" spans="1:13" s="293" customFormat="1" ht="12.75" customHeight="1" x14ac:dyDescent="0.2">
      <c r="A41" s="288">
        <f t="shared" si="2"/>
        <v>37</v>
      </c>
      <c r="B41" s="637" t="s">
        <v>4713</v>
      </c>
      <c r="C41" s="638">
        <v>67837</v>
      </c>
      <c r="D41" s="639" t="s">
        <v>4714</v>
      </c>
      <c r="E41" s="637" t="s">
        <v>4715</v>
      </c>
      <c r="F41" s="641" t="s">
        <v>141</v>
      </c>
      <c r="G41" s="291">
        <f t="shared" si="0"/>
        <v>1</v>
      </c>
      <c r="H41" s="291" t="s">
        <v>101</v>
      </c>
      <c r="I41" s="188">
        <f t="shared" si="1"/>
        <v>1</v>
      </c>
      <c r="J41" s="188" t="e">
        <f>+IF(#REF!="Issued",1,IF(#REF!="Not Issued",2,"Nil"))</f>
        <v>#REF!</v>
      </c>
      <c r="K41" s="188" t="s">
        <v>2547</v>
      </c>
      <c r="L41" s="292"/>
      <c r="M41" s="96" t="s">
        <v>2548</v>
      </c>
    </row>
    <row r="42" spans="1:13" s="293" customFormat="1" ht="12.75" customHeight="1" x14ac:dyDescent="0.2">
      <c r="A42" s="288">
        <f t="shared" si="2"/>
        <v>38</v>
      </c>
      <c r="B42" s="637" t="s">
        <v>4716</v>
      </c>
      <c r="C42" s="638">
        <v>67838</v>
      </c>
      <c r="D42" s="639" t="s">
        <v>4717</v>
      </c>
      <c r="E42" s="637" t="s">
        <v>4718</v>
      </c>
      <c r="F42" s="640" t="s">
        <v>141</v>
      </c>
      <c r="G42" s="291">
        <f t="shared" si="0"/>
        <v>1</v>
      </c>
      <c r="H42" s="291" t="s">
        <v>101</v>
      </c>
      <c r="I42" s="188">
        <f t="shared" si="1"/>
        <v>1</v>
      </c>
      <c r="J42" s="188" t="e">
        <f>+IF(#REF!="Issued",1,IF(#REF!="Not Issued",2,"Nil"))</f>
        <v>#REF!</v>
      </c>
      <c r="K42" s="188" t="s">
        <v>2552</v>
      </c>
      <c r="L42" s="292"/>
      <c r="M42" s="96" t="s">
        <v>2553</v>
      </c>
    </row>
    <row r="43" spans="1:13" s="293" customFormat="1" ht="12.75" customHeight="1" x14ac:dyDescent="0.2">
      <c r="A43" s="288">
        <f t="shared" si="2"/>
        <v>39</v>
      </c>
      <c r="B43" s="637" t="s">
        <v>4719</v>
      </c>
      <c r="C43" s="638">
        <v>67839</v>
      </c>
      <c r="D43" s="639" t="s">
        <v>4720</v>
      </c>
      <c r="E43" s="637" t="s">
        <v>4721</v>
      </c>
      <c r="F43" s="641" t="s">
        <v>141</v>
      </c>
      <c r="G43" s="291">
        <f t="shared" si="0"/>
        <v>1</v>
      </c>
      <c r="H43" s="291" t="s">
        <v>101</v>
      </c>
      <c r="I43" s="188">
        <f t="shared" si="1"/>
        <v>1</v>
      </c>
      <c r="J43" s="188" t="e">
        <f>+IF(#REF!="Issued",1,IF(#REF!="Not Issued",2,"Nil"))</f>
        <v>#REF!</v>
      </c>
      <c r="K43" s="188" t="s">
        <v>2557</v>
      </c>
      <c r="L43" s="292"/>
      <c r="M43" s="96" t="s">
        <v>2558</v>
      </c>
    </row>
    <row r="44" spans="1:13" s="293" customFormat="1" ht="12.75" customHeight="1" x14ac:dyDescent="0.2">
      <c r="A44" s="288">
        <f t="shared" si="2"/>
        <v>40</v>
      </c>
      <c r="B44" s="637" t="s">
        <v>4722</v>
      </c>
      <c r="C44" s="638">
        <v>67840</v>
      </c>
      <c r="D44" s="639" t="s">
        <v>4723</v>
      </c>
      <c r="E44" s="637" t="s">
        <v>4724</v>
      </c>
      <c r="F44" s="640" t="s">
        <v>141</v>
      </c>
      <c r="G44" s="291">
        <f t="shared" si="0"/>
        <v>1</v>
      </c>
      <c r="H44" s="291" t="s">
        <v>101</v>
      </c>
      <c r="I44" s="188">
        <f t="shared" si="1"/>
        <v>1</v>
      </c>
      <c r="J44" s="188" t="e">
        <f>+IF(#REF!="Issued",1,IF(#REF!="Not Issued",2,"Nil"))</f>
        <v>#REF!</v>
      </c>
      <c r="K44" s="188" t="s">
        <v>2562</v>
      </c>
      <c r="L44" s="292"/>
      <c r="M44" s="96" t="s">
        <v>2563</v>
      </c>
    </row>
    <row r="45" spans="1:13" s="293" customFormat="1" ht="12.75" customHeight="1" x14ac:dyDescent="0.2">
      <c r="A45" s="288">
        <f t="shared" si="2"/>
        <v>41</v>
      </c>
      <c r="B45" s="637" t="s">
        <v>4725</v>
      </c>
      <c r="C45" s="638">
        <v>67841</v>
      </c>
      <c r="D45" s="639" t="s">
        <v>4726</v>
      </c>
      <c r="E45" s="637" t="s">
        <v>2321</v>
      </c>
      <c r="F45" s="641" t="s">
        <v>141</v>
      </c>
      <c r="G45" s="291">
        <f t="shared" si="0"/>
        <v>1</v>
      </c>
      <c r="H45" s="291" t="s">
        <v>101</v>
      </c>
      <c r="I45" s="188">
        <f t="shared" si="1"/>
        <v>1</v>
      </c>
      <c r="J45" s="188" t="e">
        <f>+IF(#REF!="Issued",1,IF(#REF!="Not Issued",2,"Nil"))</f>
        <v>#REF!</v>
      </c>
      <c r="K45" s="188" t="s">
        <v>2567</v>
      </c>
      <c r="L45" s="292"/>
      <c r="M45" s="96" t="s">
        <v>2568</v>
      </c>
    </row>
    <row r="46" spans="1:13" s="293" customFormat="1" ht="12.75" customHeight="1" x14ac:dyDescent="0.2">
      <c r="A46" s="288">
        <f t="shared" si="2"/>
        <v>42</v>
      </c>
      <c r="B46" s="637" t="s">
        <v>4727</v>
      </c>
      <c r="C46" s="638">
        <v>67842</v>
      </c>
      <c r="D46" s="639" t="s">
        <v>4728</v>
      </c>
      <c r="E46" s="637" t="s">
        <v>4729</v>
      </c>
      <c r="F46" s="640" t="s">
        <v>141</v>
      </c>
      <c r="G46" s="291">
        <f t="shared" si="0"/>
        <v>1</v>
      </c>
      <c r="H46" s="291" t="s">
        <v>101</v>
      </c>
      <c r="I46" s="188">
        <f t="shared" si="1"/>
        <v>1</v>
      </c>
      <c r="J46" s="188" t="e">
        <f>+IF(#REF!="Issued",1,IF(#REF!="Not Issued",2,"Nil"))</f>
        <v>#REF!</v>
      </c>
      <c r="K46" s="188" t="s">
        <v>2572</v>
      </c>
      <c r="L46" s="292"/>
      <c r="M46" s="96" t="s">
        <v>2573</v>
      </c>
    </row>
    <row r="47" spans="1:13" s="293" customFormat="1" ht="12.75" customHeight="1" x14ac:dyDescent="0.2">
      <c r="A47" s="288">
        <f t="shared" si="2"/>
        <v>43</v>
      </c>
      <c r="B47" s="637" t="s">
        <v>4733</v>
      </c>
      <c r="C47" s="638">
        <v>67843</v>
      </c>
      <c r="D47" s="639" t="s">
        <v>4734</v>
      </c>
      <c r="E47" s="637" t="s">
        <v>4735</v>
      </c>
      <c r="F47" s="642" t="s">
        <v>166</v>
      </c>
      <c r="G47" s="291">
        <f t="shared" si="0"/>
        <v>2</v>
      </c>
      <c r="H47" s="291" t="s">
        <v>101</v>
      </c>
      <c r="I47" s="188">
        <f t="shared" si="1"/>
        <v>1</v>
      </c>
      <c r="J47" s="188" t="e">
        <f>+IF(#REF!="Issued",1,IF(#REF!="Not Issued",2,"Nil"))</f>
        <v>#REF!</v>
      </c>
      <c r="K47" s="188" t="s">
        <v>2576</v>
      </c>
      <c r="L47" s="292"/>
      <c r="M47" s="96" t="s">
        <v>2577</v>
      </c>
    </row>
    <row r="48" spans="1:13" s="293" customFormat="1" ht="12.75" customHeight="1" x14ac:dyDescent="0.2">
      <c r="A48" s="288">
        <f t="shared" si="2"/>
        <v>44</v>
      </c>
      <c r="B48" s="637" t="s">
        <v>4736</v>
      </c>
      <c r="C48" s="638">
        <v>67844</v>
      </c>
      <c r="D48" s="639" t="s">
        <v>4737</v>
      </c>
      <c r="E48" s="637" t="s">
        <v>4738</v>
      </c>
      <c r="F48" s="624" t="s">
        <v>166</v>
      </c>
      <c r="G48" s="291">
        <f t="shared" si="0"/>
        <v>2</v>
      </c>
      <c r="H48" s="291" t="s">
        <v>101</v>
      </c>
      <c r="I48" s="188">
        <f t="shared" si="1"/>
        <v>1</v>
      </c>
      <c r="J48" s="188" t="e">
        <f>+IF(#REF!="Issued",1,IF(#REF!="Not Issued",2,"Nil"))</f>
        <v>#REF!</v>
      </c>
      <c r="K48" s="188" t="s">
        <v>2581</v>
      </c>
      <c r="L48" s="292"/>
      <c r="M48" s="96" t="s">
        <v>2582</v>
      </c>
    </row>
    <row r="49" spans="1:13" s="293" customFormat="1" ht="12.75" customHeight="1" x14ac:dyDescent="0.2">
      <c r="A49" s="288">
        <f t="shared" si="2"/>
        <v>45</v>
      </c>
      <c r="B49" s="637" t="s">
        <v>4745</v>
      </c>
      <c r="C49" s="638">
        <v>67847</v>
      </c>
      <c r="D49" s="639" t="s">
        <v>4746</v>
      </c>
      <c r="E49" s="637" t="s">
        <v>4747</v>
      </c>
      <c r="F49" s="640" t="s">
        <v>141</v>
      </c>
      <c r="G49" s="291">
        <f t="shared" si="0"/>
        <v>1</v>
      </c>
      <c r="H49" s="291" t="s">
        <v>101</v>
      </c>
      <c r="I49" s="188">
        <f t="shared" si="1"/>
        <v>1</v>
      </c>
      <c r="J49" s="188" t="e">
        <f>+IF(#REF!="Issued",1,IF(#REF!="Not Issued",2,"Nil"))</f>
        <v>#REF!</v>
      </c>
      <c r="K49" s="188" t="s">
        <v>4694</v>
      </c>
      <c r="L49" s="292"/>
      <c r="M49" s="96" t="s">
        <v>4695</v>
      </c>
    </row>
    <row r="50" spans="1:13" s="293" customFormat="1" ht="12.75" customHeight="1" x14ac:dyDescent="0.2">
      <c r="A50" s="288">
        <f t="shared" si="2"/>
        <v>46</v>
      </c>
      <c r="B50" s="637" t="s">
        <v>4753</v>
      </c>
      <c r="C50" s="638">
        <v>67849</v>
      </c>
      <c r="D50" s="639" t="s">
        <v>4754</v>
      </c>
      <c r="E50" s="637" t="s">
        <v>4755</v>
      </c>
      <c r="F50" s="640" t="s">
        <v>141</v>
      </c>
      <c r="G50" s="291">
        <f t="shared" si="0"/>
        <v>1</v>
      </c>
      <c r="H50" s="291" t="s">
        <v>101</v>
      </c>
      <c r="I50" s="188">
        <f t="shared" si="1"/>
        <v>1</v>
      </c>
      <c r="J50" s="188" t="e">
        <f>+IF(#REF!="Issued",1,IF(#REF!="Not Issued",2,"Nil"))</f>
        <v>#REF!</v>
      </c>
      <c r="K50" s="188" t="s">
        <v>2586</v>
      </c>
      <c r="L50" s="292"/>
      <c r="M50" s="96" t="s">
        <v>2587</v>
      </c>
    </row>
    <row r="51" spans="1:13" s="293" customFormat="1" ht="12.75" customHeight="1" x14ac:dyDescent="0.2">
      <c r="A51" s="288">
        <f t="shared" si="2"/>
        <v>47</v>
      </c>
      <c r="B51" s="637" t="s">
        <v>4756</v>
      </c>
      <c r="C51" s="638">
        <v>67850</v>
      </c>
      <c r="D51" s="639" t="s">
        <v>4757</v>
      </c>
      <c r="E51" s="637" t="s">
        <v>4758</v>
      </c>
      <c r="F51" s="642" t="s">
        <v>166</v>
      </c>
      <c r="G51" s="291">
        <f t="shared" si="0"/>
        <v>2</v>
      </c>
      <c r="H51" s="291" t="s">
        <v>101</v>
      </c>
      <c r="I51" s="188">
        <f t="shared" si="1"/>
        <v>1</v>
      </c>
      <c r="J51" s="188" t="e">
        <f>+IF(#REF!="Issued",1,IF(#REF!="Not Issued",2,"Nil"))</f>
        <v>#REF!</v>
      </c>
      <c r="K51" s="188" t="s">
        <v>2590</v>
      </c>
      <c r="L51" s="292"/>
      <c r="M51" s="96" t="s">
        <v>2591</v>
      </c>
    </row>
    <row r="52" spans="1:13" s="293" customFormat="1" ht="12.75" customHeight="1" x14ac:dyDescent="0.2">
      <c r="A52" s="288">
        <f t="shared" si="2"/>
        <v>48</v>
      </c>
      <c r="B52" s="637" t="s">
        <v>4759</v>
      </c>
      <c r="C52" s="638">
        <v>67851</v>
      </c>
      <c r="D52" s="639" t="s">
        <v>4760</v>
      </c>
      <c r="E52" s="637" t="s">
        <v>3594</v>
      </c>
      <c r="F52" s="640" t="s">
        <v>141</v>
      </c>
      <c r="G52" s="291">
        <f t="shared" si="0"/>
        <v>1</v>
      </c>
      <c r="H52" s="291" t="s">
        <v>101</v>
      </c>
      <c r="I52" s="188">
        <f t="shared" si="1"/>
        <v>1</v>
      </c>
      <c r="J52" s="188" t="e">
        <f>+IF(#REF!="Issued",1,IF(#REF!="Not Issued",2,"Nil"))</f>
        <v>#REF!</v>
      </c>
      <c r="K52" s="188" t="s">
        <v>2595</v>
      </c>
      <c r="L52" s="292"/>
      <c r="M52" s="96" t="s">
        <v>2596</v>
      </c>
    </row>
    <row r="53" spans="1:13" s="293" customFormat="1" ht="12.75" customHeight="1" x14ac:dyDescent="0.2">
      <c r="A53" s="288">
        <f t="shared" si="2"/>
        <v>49</v>
      </c>
      <c r="B53" s="637" t="s">
        <v>4761</v>
      </c>
      <c r="C53" s="638">
        <v>67852</v>
      </c>
      <c r="D53" s="639" t="s">
        <v>4762</v>
      </c>
      <c r="E53" s="637" t="s">
        <v>4763</v>
      </c>
      <c r="F53" s="640" t="s">
        <v>141</v>
      </c>
      <c r="G53" s="291">
        <f t="shared" si="0"/>
        <v>1</v>
      </c>
      <c r="H53" s="291" t="s">
        <v>101</v>
      </c>
      <c r="I53" s="188">
        <f t="shared" si="1"/>
        <v>1</v>
      </c>
      <c r="J53" s="188" t="e">
        <f>+IF(#REF!="Issued",1,IF(#REF!="Not Issued",2,"Nil"))</f>
        <v>#REF!</v>
      </c>
      <c r="K53" s="188" t="s">
        <v>2600</v>
      </c>
      <c r="L53" s="292"/>
      <c r="M53" s="96" t="s">
        <v>2601</v>
      </c>
    </row>
    <row r="54" spans="1:13" s="293" customFormat="1" ht="12.75" customHeight="1" x14ac:dyDescent="0.2">
      <c r="A54" s="288">
        <f t="shared" si="2"/>
        <v>50</v>
      </c>
      <c r="B54" s="637" t="s">
        <v>4764</v>
      </c>
      <c r="C54" s="638">
        <v>67853</v>
      </c>
      <c r="D54" s="639" t="s">
        <v>4765</v>
      </c>
      <c r="E54" s="637" t="s">
        <v>4766</v>
      </c>
      <c r="F54" s="624" t="s">
        <v>166</v>
      </c>
      <c r="G54" s="291">
        <f t="shared" si="0"/>
        <v>2</v>
      </c>
      <c r="H54" s="291" t="s">
        <v>101</v>
      </c>
      <c r="I54" s="188">
        <f t="shared" si="1"/>
        <v>1</v>
      </c>
      <c r="J54" s="188" t="e">
        <f>+IF(#REF!="Issued",1,IF(#REF!="Not Issued",2,"Nil"))</f>
        <v>#REF!</v>
      </c>
      <c r="K54" s="188" t="s">
        <v>2605</v>
      </c>
      <c r="L54" s="292"/>
      <c r="M54" s="96" t="s">
        <v>2606</v>
      </c>
    </row>
    <row r="55" spans="1:13" s="293" customFormat="1" ht="12.75" customHeight="1" x14ac:dyDescent="0.2">
      <c r="A55" s="288">
        <f t="shared" si="2"/>
        <v>51</v>
      </c>
      <c r="B55" s="637" t="s">
        <v>4767</v>
      </c>
      <c r="C55" s="638">
        <v>67854</v>
      </c>
      <c r="D55" s="639" t="s">
        <v>4768</v>
      </c>
      <c r="E55" s="637" t="s">
        <v>4769</v>
      </c>
      <c r="F55" s="624" t="s">
        <v>166</v>
      </c>
      <c r="G55" s="291">
        <f t="shared" si="0"/>
        <v>2</v>
      </c>
      <c r="H55" s="291" t="s">
        <v>101</v>
      </c>
      <c r="I55" s="188">
        <f t="shared" si="1"/>
        <v>1</v>
      </c>
      <c r="J55" s="188" t="e">
        <f>+IF(#REF!="Issued",1,IF(#REF!="Not Issued",2,"Nil"))</f>
        <v>#REF!</v>
      </c>
      <c r="K55" s="188" t="s">
        <v>2609</v>
      </c>
      <c r="L55" s="292"/>
      <c r="M55" s="96" t="s">
        <v>2610</v>
      </c>
    </row>
    <row r="56" spans="1:13" s="293" customFormat="1" ht="12.75" customHeight="1" x14ac:dyDescent="0.2">
      <c r="A56" s="288">
        <f t="shared" si="2"/>
        <v>52</v>
      </c>
      <c r="B56" s="637" t="s">
        <v>4770</v>
      </c>
      <c r="C56" s="638">
        <v>67855</v>
      </c>
      <c r="D56" s="639" t="s">
        <v>4771</v>
      </c>
      <c r="E56" s="637" t="s">
        <v>4772</v>
      </c>
      <c r="F56" s="640" t="s">
        <v>141</v>
      </c>
      <c r="G56" s="291">
        <f t="shared" si="0"/>
        <v>1</v>
      </c>
      <c r="H56" s="291" t="s">
        <v>101</v>
      </c>
      <c r="I56" s="188">
        <f t="shared" si="1"/>
        <v>1</v>
      </c>
      <c r="J56" s="188" t="e">
        <f>+IF(#REF!="Issued",1,IF(#REF!="Not Issued",2,"Nil"))</f>
        <v>#REF!</v>
      </c>
      <c r="K56" s="188" t="s">
        <v>2614</v>
      </c>
      <c r="L56" s="292"/>
      <c r="M56" s="96" t="s">
        <v>2615</v>
      </c>
    </row>
    <row r="57" spans="1:13" s="293" customFormat="1" ht="12.75" customHeight="1" x14ac:dyDescent="0.2">
      <c r="A57" s="288">
        <f t="shared" si="2"/>
        <v>53</v>
      </c>
      <c r="B57" s="637" t="s">
        <v>4773</v>
      </c>
      <c r="C57" s="638">
        <v>67856</v>
      </c>
      <c r="D57" s="639" t="s">
        <v>4774</v>
      </c>
      <c r="E57" s="637" t="s">
        <v>221</v>
      </c>
      <c r="F57" s="642" t="s">
        <v>166</v>
      </c>
      <c r="G57" s="291">
        <f t="shared" si="0"/>
        <v>2</v>
      </c>
      <c r="H57" s="291" t="s">
        <v>101</v>
      </c>
      <c r="I57" s="188">
        <f t="shared" si="1"/>
        <v>1</v>
      </c>
      <c r="J57" s="188" t="e">
        <f>+IF(#REF!="Issued",1,IF(#REF!="Not Issued",2,"Nil"))</f>
        <v>#REF!</v>
      </c>
      <c r="K57" s="188" t="s">
        <v>2619</v>
      </c>
      <c r="L57" s="292"/>
      <c r="M57" s="96" t="s">
        <v>2620</v>
      </c>
    </row>
    <row r="58" spans="1:13" s="293" customFormat="1" ht="12.75" customHeight="1" x14ac:dyDescent="0.2">
      <c r="A58" s="288">
        <f t="shared" si="2"/>
        <v>54</v>
      </c>
      <c r="B58" s="637" t="s">
        <v>4778</v>
      </c>
      <c r="C58" s="638">
        <v>67858</v>
      </c>
      <c r="D58" s="639" t="s">
        <v>4779</v>
      </c>
      <c r="E58" s="637" t="s">
        <v>4780</v>
      </c>
      <c r="F58" s="640" t="s">
        <v>141</v>
      </c>
      <c r="G58" s="291">
        <f t="shared" si="0"/>
        <v>1</v>
      </c>
      <c r="H58" s="291" t="s">
        <v>101</v>
      </c>
      <c r="I58" s="188">
        <f t="shared" si="1"/>
        <v>1</v>
      </c>
      <c r="J58" s="188" t="e">
        <f>+IF(#REF!="Issued",1,IF(#REF!="Not Issued",2,"Nil"))</f>
        <v>#REF!</v>
      </c>
      <c r="K58" s="188" t="s">
        <v>2624</v>
      </c>
      <c r="L58" s="292"/>
      <c r="M58" s="96" t="s">
        <v>2625</v>
      </c>
    </row>
    <row r="59" spans="1:13" s="293" customFormat="1" ht="12.75" customHeight="1" x14ac:dyDescent="0.2">
      <c r="A59" s="288">
        <f t="shared" si="2"/>
        <v>55</v>
      </c>
      <c r="B59" s="637" t="s">
        <v>4786</v>
      </c>
      <c r="C59" s="638">
        <v>67860</v>
      </c>
      <c r="D59" s="639" t="s">
        <v>4787</v>
      </c>
      <c r="E59" s="637" t="s">
        <v>4788</v>
      </c>
      <c r="F59" s="640" t="s">
        <v>141</v>
      </c>
      <c r="G59" s="291">
        <f t="shared" si="0"/>
        <v>1</v>
      </c>
      <c r="H59" s="291" t="s">
        <v>101</v>
      </c>
      <c r="I59" s="188">
        <f t="shared" si="1"/>
        <v>1</v>
      </c>
      <c r="J59" s="188" t="e">
        <f>+IF(#REF!="Issued",1,IF(#REF!="Not Issued",2,"Nil"))</f>
        <v>#REF!</v>
      </c>
      <c r="K59" s="188" t="s">
        <v>2628</v>
      </c>
      <c r="L59" s="292"/>
      <c r="M59" s="96" t="s">
        <v>2629</v>
      </c>
    </row>
    <row r="60" spans="1:13" s="293" customFormat="1" ht="12.75" customHeight="1" x14ac:dyDescent="0.2">
      <c r="A60" s="288">
        <f t="shared" si="2"/>
        <v>56</v>
      </c>
      <c r="B60" s="637" t="s">
        <v>4789</v>
      </c>
      <c r="C60" s="638">
        <v>67861</v>
      </c>
      <c r="D60" s="639" t="s">
        <v>3465</v>
      </c>
      <c r="E60" s="637" t="s">
        <v>111</v>
      </c>
      <c r="F60" s="642" t="s">
        <v>166</v>
      </c>
      <c r="G60" s="291">
        <f t="shared" si="0"/>
        <v>2</v>
      </c>
      <c r="H60" s="291" t="s">
        <v>101</v>
      </c>
      <c r="I60" s="188">
        <f t="shared" si="1"/>
        <v>1</v>
      </c>
      <c r="J60" s="188" t="e">
        <f>+IF(#REF!="Issued",1,IF(#REF!="Not Issued",2,"Nil"))</f>
        <v>#REF!</v>
      </c>
      <c r="K60" s="188" t="s">
        <v>2632</v>
      </c>
      <c r="L60" s="292"/>
      <c r="M60" s="96" t="s">
        <v>2633</v>
      </c>
    </row>
    <row r="61" spans="1:13" s="293" customFormat="1" ht="12.75" customHeight="1" x14ac:dyDescent="0.2">
      <c r="A61" s="288">
        <f t="shared" si="2"/>
        <v>57</v>
      </c>
      <c r="B61" s="637" t="s">
        <v>4790</v>
      </c>
      <c r="C61" s="643">
        <v>67862</v>
      </c>
      <c r="D61" s="639" t="s">
        <v>4791</v>
      </c>
      <c r="E61" s="637" t="s">
        <v>900</v>
      </c>
      <c r="F61" s="642" t="s">
        <v>166</v>
      </c>
      <c r="G61" s="291">
        <f t="shared" si="0"/>
        <v>2</v>
      </c>
      <c r="H61" s="291" t="s">
        <v>101</v>
      </c>
      <c r="I61" s="188">
        <f t="shared" si="1"/>
        <v>1</v>
      </c>
      <c r="J61" s="188" t="e">
        <f>+IF(#REF!="Issued",1,IF(#REF!="Not Issued",2,"Nil"))</f>
        <v>#REF!</v>
      </c>
      <c r="K61" s="188" t="s">
        <v>2637</v>
      </c>
      <c r="L61" s="292"/>
      <c r="M61" s="96" t="s">
        <v>2638</v>
      </c>
    </row>
    <row r="62" spans="1:13" s="293" customFormat="1" ht="12.75" customHeight="1" x14ac:dyDescent="0.2">
      <c r="A62" s="288">
        <f t="shared" si="2"/>
        <v>58</v>
      </c>
      <c r="B62" s="637" t="s">
        <v>4792</v>
      </c>
      <c r="C62" s="638">
        <v>67863</v>
      </c>
      <c r="D62" s="639" t="s">
        <v>1628</v>
      </c>
      <c r="E62" s="637" t="s">
        <v>2209</v>
      </c>
      <c r="F62" s="640" t="s">
        <v>141</v>
      </c>
      <c r="G62" s="291">
        <f t="shared" si="0"/>
        <v>1</v>
      </c>
      <c r="H62" s="291" t="s">
        <v>101</v>
      </c>
      <c r="I62" s="188">
        <f t="shared" si="1"/>
        <v>1</v>
      </c>
      <c r="J62" s="188" t="e">
        <f>+IF(#REF!="Issued",1,IF(#REF!="Not Issued",2,"Nil"))</f>
        <v>#REF!</v>
      </c>
      <c r="K62" s="188" t="s">
        <v>2642</v>
      </c>
      <c r="L62" s="292"/>
      <c r="M62" s="96" t="s">
        <v>2643</v>
      </c>
    </row>
    <row r="63" spans="1:13" s="293" customFormat="1" ht="12.75" customHeight="1" x14ac:dyDescent="0.2">
      <c r="A63" s="288">
        <f t="shared" si="2"/>
        <v>59</v>
      </c>
      <c r="B63" s="637" t="s">
        <v>4795</v>
      </c>
      <c r="C63" s="638">
        <v>67864</v>
      </c>
      <c r="D63" s="639" t="s">
        <v>1076</v>
      </c>
      <c r="E63" s="637" t="s">
        <v>4616</v>
      </c>
      <c r="F63" s="640" t="s">
        <v>141</v>
      </c>
      <c r="G63" s="291">
        <f t="shared" si="0"/>
        <v>1</v>
      </c>
      <c r="H63" s="291" t="s">
        <v>101</v>
      </c>
      <c r="I63" s="188">
        <f t="shared" si="1"/>
        <v>1</v>
      </c>
      <c r="J63" s="188" t="e">
        <f>+IF(#REF!="Issued",1,IF(#REF!="Not Issued",2,"Nil"))</f>
        <v>#REF!</v>
      </c>
      <c r="K63" s="188" t="s">
        <v>2647</v>
      </c>
      <c r="L63" s="292"/>
      <c r="M63" s="96" t="s">
        <v>2648</v>
      </c>
    </row>
    <row r="64" spans="1:13" s="293" customFormat="1" ht="12.75" customHeight="1" x14ac:dyDescent="0.2">
      <c r="A64" s="288">
        <f t="shared" si="2"/>
        <v>60</v>
      </c>
      <c r="B64" s="637" t="s">
        <v>4798</v>
      </c>
      <c r="C64" s="638">
        <v>67865</v>
      </c>
      <c r="D64" s="639" t="s">
        <v>4799</v>
      </c>
      <c r="E64" s="637" t="s">
        <v>4800</v>
      </c>
      <c r="F64" s="624" t="s">
        <v>166</v>
      </c>
      <c r="G64" s="291">
        <f t="shared" si="0"/>
        <v>2</v>
      </c>
      <c r="H64" s="291" t="s">
        <v>101</v>
      </c>
      <c r="I64" s="188">
        <f t="shared" si="1"/>
        <v>1</v>
      </c>
      <c r="J64" s="188" t="e">
        <f>+IF(#REF!="Issued",1,IF(#REF!="Not Issued",2,"Nil"))</f>
        <v>#REF!</v>
      </c>
      <c r="K64" s="188" t="s">
        <v>2652</v>
      </c>
      <c r="L64" s="299"/>
      <c r="M64" s="297" t="s">
        <v>2653</v>
      </c>
    </row>
    <row r="65" spans="1:13" s="293" customFormat="1" ht="12.75" customHeight="1" x14ac:dyDescent="0.2">
      <c r="A65" s="288">
        <f t="shared" si="2"/>
        <v>61</v>
      </c>
      <c r="B65" s="637" t="s">
        <v>4804</v>
      </c>
      <c r="C65" s="638">
        <v>67866</v>
      </c>
      <c r="D65" s="639" t="s">
        <v>4805</v>
      </c>
      <c r="E65" s="637" t="s">
        <v>4806</v>
      </c>
      <c r="F65" s="624" t="s">
        <v>166</v>
      </c>
      <c r="G65" s="291">
        <f t="shared" si="0"/>
        <v>2</v>
      </c>
      <c r="H65" s="291" t="s">
        <v>101</v>
      </c>
      <c r="I65" s="188">
        <f t="shared" si="1"/>
        <v>1</v>
      </c>
      <c r="J65" s="188" t="e">
        <f>+IF(#REF!="Issued",1,IF(#REF!="Not Issued",2,"Nil"))</f>
        <v>#REF!</v>
      </c>
      <c r="K65" s="188" t="s">
        <v>2657</v>
      </c>
      <c r="L65" s="292"/>
      <c r="M65" s="96" t="s">
        <v>2658</v>
      </c>
    </row>
    <row r="66" spans="1:13" s="293" customFormat="1" ht="12.75" customHeight="1" x14ac:dyDescent="0.2">
      <c r="A66" s="288">
        <f t="shared" si="2"/>
        <v>62</v>
      </c>
      <c r="B66" s="637" t="s">
        <v>4807</v>
      </c>
      <c r="C66" s="638">
        <v>67867</v>
      </c>
      <c r="D66" s="639" t="s">
        <v>4808</v>
      </c>
      <c r="E66" s="637" t="s">
        <v>4809</v>
      </c>
      <c r="F66" s="641" t="s">
        <v>141</v>
      </c>
      <c r="G66" s="291">
        <f t="shared" si="0"/>
        <v>1</v>
      </c>
      <c r="H66" s="291" t="s">
        <v>101</v>
      </c>
      <c r="I66" s="188">
        <f t="shared" si="1"/>
        <v>1</v>
      </c>
      <c r="J66" s="188" t="e">
        <f>+IF(#REF!="Issued",1,IF(#REF!="Not Issued",2,"Nil"))</f>
        <v>#REF!</v>
      </c>
      <c r="K66" s="188" t="s">
        <v>2662</v>
      </c>
      <c r="L66" s="292"/>
      <c r="M66" s="96" t="s">
        <v>2663</v>
      </c>
    </row>
    <row r="67" spans="1:13" s="293" customFormat="1" ht="12.75" customHeight="1" x14ac:dyDescent="0.2">
      <c r="A67" s="288">
        <f t="shared" si="2"/>
        <v>63</v>
      </c>
      <c r="B67" s="637" t="s">
        <v>4810</v>
      </c>
      <c r="C67" s="638">
        <v>67868</v>
      </c>
      <c r="D67" s="639" t="s">
        <v>4811</v>
      </c>
      <c r="E67" s="637" t="s">
        <v>4812</v>
      </c>
      <c r="F67" s="640" t="s">
        <v>141</v>
      </c>
      <c r="G67" s="291">
        <f t="shared" si="0"/>
        <v>1</v>
      </c>
      <c r="H67" s="291" t="s">
        <v>101</v>
      </c>
      <c r="I67" s="188">
        <f t="shared" si="1"/>
        <v>1</v>
      </c>
      <c r="J67" s="188" t="e">
        <f>+IF(#REF!="Issued",1,IF(#REF!="Not Issued",2,"Nil"))</f>
        <v>#REF!</v>
      </c>
      <c r="K67" s="188" t="s">
        <v>2667</v>
      </c>
      <c r="L67" s="292"/>
      <c r="M67" s="96" t="s">
        <v>2668</v>
      </c>
    </row>
    <row r="68" spans="1:13" s="293" customFormat="1" ht="12.75" customHeight="1" x14ac:dyDescent="0.2">
      <c r="A68" s="288">
        <f t="shared" si="2"/>
        <v>64</v>
      </c>
      <c r="B68" s="637" t="s">
        <v>4813</v>
      </c>
      <c r="C68" s="638">
        <v>67869</v>
      </c>
      <c r="D68" s="639" t="s">
        <v>4814</v>
      </c>
      <c r="E68" s="637" t="s">
        <v>4815</v>
      </c>
      <c r="F68" s="642" t="s">
        <v>166</v>
      </c>
      <c r="G68" s="291">
        <f t="shared" si="0"/>
        <v>2</v>
      </c>
      <c r="H68" s="291" t="s">
        <v>101</v>
      </c>
      <c r="I68" s="188">
        <f t="shared" si="1"/>
        <v>1</v>
      </c>
      <c r="J68" s="188" t="e">
        <f>+IF(#REF!="Issued",1,IF(#REF!="Not Issued",2,"Nil"))</f>
        <v>#REF!</v>
      </c>
      <c r="K68" s="188" t="s">
        <v>4748</v>
      </c>
      <c r="L68" s="292"/>
      <c r="M68" s="96" t="s">
        <v>4749</v>
      </c>
    </row>
    <row r="69" spans="1:13" s="293" customFormat="1" ht="12.75" customHeight="1" x14ac:dyDescent="0.2">
      <c r="A69" s="288">
        <f t="shared" si="2"/>
        <v>65</v>
      </c>
      <c r="B69" s="637" t="s">
        <v>4820</v>
      </c>
      <c r="C69" s="638">
        <v>67871</v>
      </c>
      <c r="D69" s="639" t="s">
        <v>4821</v>
      </c>
      <c r="E69" s="637" t="s">
        <v>4822</v>
      </c>
      <c r="F69" s="640" t="s">
        <v>141</v>
      </c>
      <c r="G69" s="291">
        <f t="shared" ref="G69:G132" si="3">+IF(F69="M",1,IF(F69="f",2,IF(F69="Civ",3,"Error")))</f>
        <v>1</v>
      </c>
      <c r="H69" s="291" t="s">
        <v>101</v>
      </c>
      <c r="I69" s="188">
        <f t="shared" ref="I69:I132" si="4">+IF(H69="Incomplete",5,IF(H69="Complete",1,IF(H69="Incomplete",2,IF(H69="Left",3,IF(H69="Dropped",4,"Error")))))</f>
        <v>1</v>
      </c>
      <c r="J69" s="188" t="e">
        <f>+IF(#REF!="Issued",1,IF(#REF!="Not Issued",2,"Nil"))</f>
        <v>#REF!</v>
      </c>
      <c r="K69" s="188" t="s">
        <v>2671</v>
      </c>
      <c r="L69" s="292"/>
      <c r="M69" s="96" t="s">
        <v>2672</v>
      </c>
    </row>
    <row r="70" spans="1:13" s="293" customFormat="1" ht="12.75" customHeight="1" x14ac:dyDescent="0.2">
      <c r="A70" s="288">
        <f t="shared" si="2"/>
        <v>66</v>
      </c>
      <c r="B70" s="637" t="s">
        <v>4825</v>
      </c>
      <c r="C70" s="638">
        <v>67872</v>
      </c>
      <c r="D70" s="639" t="s">
        <v>4826</v>
      </c>
      <c r="E70" s="637" t="s">
        <v>4827</v>
      </c>
      <c r="F70" s="642" t="s">
        <v>166</v>
      </c>
      <c r="G70" s="291">
        <f t="shared" si="3"/>
        <v>2</v>
      </c>
      <c r="H70" s="291" t="s">
        <v>101</v>
      </c>
      <c r="I70" s="188">
        <f t="shared" si="4"/>
        <v>1</v>
      </c>
      <c r="J70" s="188" t="e">
        <f>+IF(#REF!="Issued",1,IF(#REF!="Not Issued",2,"Nil"))</f>
        <v>#REF!</v>
      </c>
      <c r="K70" s="188" t="s">
        <v>2675</v>
      </c>
      <c r="L70" s="292"/>
      <c r="M70" s="96" t="s">
        <v>2676</v>
      </c>
    </row>
    <row r="71" spans="1:13" s="293" customFormat="1" ht="12.75" customHeight="1" x14ac:dyDescent="0.2">
      <c r="A71" s="288">
        <f t="shared" ref="A71:A134" si="5">+A70+1</f>
        <v>67</v>
      </c>
      <c r="B71" s="637" t="s">
        <v>4842</v>
      </c>
      <c r="C71" s="638">
        <v>67878</v>
      </c>
      <c r="D71" s="639" t="s">
        <v>4100</v>
      </c>
      <c r="E71" s="637" t="s">
        <v>4843</v>
      </c>
      <c r="F71" s="624" t="s">
        <v>166</v>
      </c>
      <c r="G71" s="291">
        <f t="shared" si="3"/>
        <v>2</v>
      </c>
      <c r="H71" s="291" t="s">
        <v>101</v>
      </c>
      <c r="I71" s="188">
        <f t="shared" si="4"/>
        <v>1</v>
      </c>
      <c r="J71" s="188" t="e">
        <f>+IF(#REF!="Issued",1,IF(#REF!="Not Issued",2,"Nil"))</f>
        <v>#REF!</v>
      </c>
      <c r="K71" s="188" t="s">
        <v>2679</v>
      </c>
      <c r="L71" s="292"/>
      <c r="M71" s="96" t="s">
        <v>2680</v>
      </c>
    </row>
    <row r="72" spans="1:13" s="293" customFormat="1" ht="12.75" customHeight="1" x14ac:dyDescent="0.2">
      <c r="A72" s="288">
        <f t="shared" si="5"/>
        <v>68</v>
      </c>
      <c r="B72" s="637" t="s">
        <v>4850</v>
      </c>
      <c r="C72" s="638">
        <v>67881</v>
      </c>
      <c r="D72" s="639" t="s">
        <v>4851</v>
      </c>
      <c r="E72" s="637" t="s">
        <v>4852</v>
      </c>
      <c r="F72" s="640" t="s">
        <v>141</v>
      </c>
      <c r="G72" s="291">
        <f t="shared" si="3"/>
        <v>1</v>
      </c>
      <c r="H72" s="291" t="s">
        <v>101</v>
      </c>
      <c r="I72" s="188">
        <f t="shared" si="4"/>
        <v>1</v>
      </c>
      <c r="J72" s="188" t="e">
        <f>+IF(#REF!="Issued",1,IF(#REF!="Not Issued",2,"Nil"))</f>
        <v>#REF!</v>
      </c>
      <c r="K72" s="188" t="s">
        <v>2683</v>
      </c>
      <c r="L72" s="292"/>
      <c r="M72" s="96" t="s">
        <v>2684</v>
      </c>
    </row>
    <row r="73" spans="1:13" s="293" customFormat="1" ht="12.75" customHeight="1" x14ac:dyDescent="0.2">
      <c r="A73" s="288">
        <f t="shared" si="5"/>
        <v>69</v>
      </c>
      <c r="B73" s="637" t="s">
        <v>4853</v>
      </c>
      <c r="C73" s="638">
        <v>67882</v>
      </c>
      <c r="D73" s="639" t="s">
        <v>4051</v>
      </c>
      <c r="E73" s="637" t="s">
        <v>2137</v>
      </c>
      <c r="F73" s="640" t="s">
        <v>141</v>
      </c>
      <c r="G73" s="291">
        <f t="shared" si="3"/>
        <v>1</v>
      </c>
      <c r="H73" s="291" t="s">
        <v>101</v>
      </c>
      <c r="I73" s="188">
        <f t="shared" si="4"/>
        <v>1</v>
      </c>
      <c r="J73" s="188" t="e">
        <f>+IF(#REF!="Issued",1,IF(#REF!="Not Issued",2,"Nil"))</f>
        <v>#REF!</v>
      </c>
      <c r="K73" s="188" t="s">
        <v>2688</v>
      </c>
      <c r="L73" s="292"/>
      <c r="M73" s="96" t="s">
        <v>2689</v>
      </c>
    </row>
    <row r="74" spans="1:13" s="293" customFormat="1" ht="12.75" customHeight="1" x14ac:dyDescent="0.2">
      <c r="A74" s="288">
        <f t="shared" si="5"/>
        <v>70</v>
      </c>
      <c r="B74" s="637" t="s">
        <v>4854</v>
      </c>
      <c r="C74" s="638">
        <v>67883</v>
      </c>
      <c r="D74" s="639" t="s">
        <v>4855</v>
      </c>
      <c r="E74" s="637" t="s">
        <v>4856</v>
      </c>
      <c r="F74" s="624" t="s">
        <v>166</v>
      </c>
      <c r="G74" s="291">
        <f t="shared" si="3"/>
        <v>2</v>
      </c>
      <c r="H74" s="291" t="s">
        <v>101</v>
      </c>
      <c r="I74" s="188">
        <f t="shared" si="4"/>
        <v>1</v>
      </c>
      <c r="J74" s="188" t="e">
        <f>+IF(#REF!="Issued",1,IF(#REF!="Not Issued",2,"Nil"))</f>
        <v>#REF!</v>
      </c>
      <c r="K74" s="188" t="s">
        <v>2693</v>
      </c>
      <c r="L74" s="292"/>
      <c r="M74" s="96" t="s">
        <v>2694</v>
      </c>
    </row>
    <row r="75" spans="1:13" s="293" customFormat="1" ht="12.75" customHeight="1" x14ac:dyDescent="0.2">
      <c r="A75" s="288">
        <f t="shared" si="5"/>
        <v>71</v>
      </c>
      <c r="B75" s="637" t="s">
        <v>4857</v>
      </c>
      <c r="C75" s="638">
        <v>67884</v>
      </c>
      <c r="D75" s="639" t="s">
        <v>4858</v>
      </c>
      <c r="E75" s="637" t="s">
        <v>4718</v>
      </c>
      <c r="F75" s="641" t="s">
        <v>141</v>
      </c>
      <c r="G75" s="291">
        <f t="shared" si="3"/>
        <v>1</v>
      </c>
      <c r="H75" s="291" t="s">
        <v>101</v>
      </c>
      <c r="I75" s="188">
        <f t="shared" si="4"/>
        <v>1</v>
      </c>
      <c r="J75" s="188" t="e">
        <f>+IF(#REF!="Issued",1,IF(#REF!="Not Issued",2,"Nil"))</f>
        <v>#REF!</v>
      </c>
      <c r="K75" s="188" t="s">
        <v>2698</v>
      </c>
      <c r="L75" s="292"/>
      <c r="M75" s="96" t="s">
        <v>2699</v>
      </c>
    </row>
    <row r="76" spans="1:13" s="293" customFormat="1" ht="12.75" customHeight="1" x14ac:dyDescent="0.2">
      <c r="A76" s="288">
        <f t="shared" si="5"/>
        <v>72</v>
      </c>
      <c r="B76" s="637" t="s">
        <v>4859</v>
      </c>
      <c r="C76" s="638">
        <v>67885</v>
      </c>
      <c r="D76" s="639" t="s">
        <v>4860</v>
      </c>
      <c r="E76" s="637" t="s">
        <v>4861</v>
      </c>
      <c r="F76" s="642" t="s">
        <v>166</v>
      </c>
      <c r="G76" s="291">
        <f t="shared" si="3"/>
        <v>2</v>
      </c>
      <c r="H76" s="291" t="s">
        <v>101</v>
      </c>
      <c r="I76" s="188">
        <f t="shared" si="4"/>
        <v>1</v>
      </c>
      <c r="J76" s="188" t="e">
        <f>+IF(#REF!="Issued",1,IF(#REF!="Not Issued",2,"Nil"))</f>
        <v>#REF!</v>
      </c>
      <c r="K76" s="188" t="s">
        <v>2703</v>
      </c>
      <c r="L76" s="292"/>
      <c r="M76" s="96" t="s">
        <v>2704</v>
      </c>
    </row>
    <row r="77" spans="1:13" s="293" customFormat="1" ht="12.75" customHeight="1" x14ac:dyDescent="0.2">
      <c r="A77" s="288">
        <f t="shared" si="5"/>
        <v>73</v>
      </c>
      <c r="B77" s="637" t="s">
        <v>4865</v>
      </c>
      <c r="C77" s="638">
        <v>67887</v>
      </c>
      <c r="D77" s="639" t="s">
        <v>4866</v>
      </c>
      <c r="E77" s="637" t="s">
        <v>4867</v>
      </c>
      <c r="F77" s="624" t="s">
        <v>166</v>
      </c>
      <c r="G77" s="291">
        <f t="shared" si="3"/>
        <v>2</v>
      </c>
      <c r="H77" s="291" t="s">
        <v>101</v>
      </c>
      <c r="I77" s="188">
        <f t="shared" si="4"/>
        <v>1</v>
      </c>
      <c r="J77" s="188" t="e">
        <f>+IF(#REF!="Issued",1,IF(#REF!="Not Issued",2,"Nil"))</f>
        <v>#REF!</v>
      </c>
      <c r="K77" s="188" t="s">
        <v>2709</v>
      </c>
      <c r="L77" s="292"/>
      <c r="M77" s="96" t="s">
        <v>2710</v>
      </c>
    </row>
    <row r="78" spans="1:13" s="293" customFormat="1" ht="12.75" customHeight="1" x14ac:dyDescent="0.2">
      <c r="A78" s="288">
        <f t="shared" si="5"/>
        <v>74</v>
      </c>
      <c r="B78" s="637" t="s">
        <v>4873</v>
      </c>
      <c r="C78" s="638">
        <v>67889</v>
      </c>
      <c r="D78" s="639" t="s">
        <v>4874</v>
      </c>
      <c r="E78" s="637" t="s">
        <v>4875</v>
      </c>
      <c r="F78" s="640" t="s">
        <v>141</v>
      </c>
      <c r="G78" s="291">
        <f t="shared" si="3"/>
        <v>1</v>
      </c>
      <c r="H78" s="291" t="s">
        <v>101</v>
      </c>
      <c r="I78" s="188">
        <f t="shared" si="4"/>
        <v>1</v>
      </c>
      <c r="J78" s="188" t="e">
        <f>+IF(#REF!="Issued",1,IF(#REF!="Not Issued",2,"Nil"))</f>
        <v>#REF!</v>
      </c>
      <c r="K78" s="188" t="s">
        <v>2714</v>
      </c>
      <c r="L78" s="292"/>
      <c r="M78" s="96" t="s">
        <v>2715</v>
      </c>
    </row>
    <row r="79" spans="1:13" s="293" customFormat="1" ht="12.75" customHeight="1" x14ac:dyDescent="0.2">
      <c r="A79" s="288">
        <f t="shared" si="5"/>
        <v>75</v>
      </c>
      <c r="B79" s="637" t="s">
        <v>4878</v>
      </c>
      <c r="C79" s="643">
        <v>67890</v>
      </c>
      <c r="D79" s="639" t="s">
        <v>4879</v>
      </c>
      <c r="E79" s="637" t="s">
        <v>4880</v>
      </c>
      <c r="F79" s="642" t="s">
        <v>166</v>
      </c>
      <c r="G79" s="291">
        <f t="shared" si="3"/>
        <v>2</v>
      </c>
      <c r="H79" s="291" t="s">
        <v>101</v>
      </c>
      <c r="I79" s="188">
        <f t="shared" si="4"/>
        <v>1</v>
      </c>
      <c r="J79" s="188" t="e">
        <f>+IF(#REF!="Issued",1,IF(#REF!="Not Issued",2,"Nil"))</f>
        <v>#REF!</v>
      </c>
      <c r="K79" s="188" t="s">
        <v>360</v>
      </c>
      <c r="L79" s="292"/>
      <c r="M79" s="96" t="s">
        <v>2719</v>
      </c>
    </row>
    <row r="80" spans="1:13" s="293" customFormat="1" ht="12.75" customHeight="1" x14ac:dyDescent="0.2">
      <c r="A80" s="288">
        <f t="shared" si="5"/>
        <v>76</v>
      </c>
      <c r="B80" s="637" t="s">
        <v>4885</v>
      </c>
      <c r="C80" s="638">
        <v>67892</v>
      </c>
      <c r="D80" s="639" t="s">
        <v>4886</v>
      </c>
      <c r="E80" s="637" t="s">
        <v>4887</v>
      </c>
      <c r="F80" s="642" t="s">
        <v>166</v>
      </c>
      <c r="G80" s="291">
        <f t="shared" si="3"/>
        <v>2</v>
      </c>
      <c r="H80" s="291" t="s">
        <v>101</v>
      </c>
      <c r="I80" s="188">
        <f t="shared" si="4"/>
        <v>1</v>
      </c>
      <c r="J80" s="188" t="e">
        <f>+IF(#REF!="Issued",1,IF(#REF!="Not Issued",2,"Nil"))</f>
        <v>#REF!</v>
      </c>
      <c r="K80" s="188" t="s">
        <v>4784</v>
      </c>
      <c r="L80" s="292"/>
      <c r="M80" s="96" t="s">
        <v>4785</v>
      </c>
    </row>
    <row r="81" spans="1:13" s="293" customFormat="1" ht="12.75" customHeight="1" x14ac:dyDescent="0.2">
      <c r="A81" s="288">
        <f t="shared" si="5"/>
        <v>77</v>
      </c>
      <c r="B81" s="637" t="s">
        <v>4888</v>
      </c>
      <c r="C81" s="638">
        <v>67893</v>
      </c>
      <c r="D81" s="639" t="s">
        <v>4889</v>
      </c>
      <c r="E81" s="637" t="s">
        <v>2962</v>
      </c>
      <c r="F81" s="642" t="s">
        <v>166</v>
      </c>
      <c r="G81" s="291">
        <f t="shared" si="3"/>
        <v>2</v>
      </c>
      <c r="H81" s="291" t="s">
        <v>101</v>
      </c>
      <c r="I81" s="188">
        <f t="shared" si="4"/>
        <v>1</v>
      </c>
      <c r="J81" s="188" t="e">
        <f>+IF(#REF!="Issued",1,IF(#REF!="Not Issued",2,"Nil"))</f>
        <v>#REF!</v>
      </c>
      <c r="K81" s="188" t="s">
        <v>2727</v>
      </c>
      <c r="L81" s="292"/>
      <c r="M81" s="96" t="s">
        <v>2728</v>
      </c>
    </row>
    <row r="82" spans="1:13" s="293" customFormat="1" ht="12.75" customHeight="1" x14ac:dyDescent="0.2">
      <c r="A82" s="288">
        <f t="shared" si="5"/>
        <v>78</v>
      </c>
      <c r="B82" s="637" t="s">
        <v>4890</v>
      </c>
      <c r="C82" s="638">
        <v>67894</v>
      </c>
      <c r="D82" s="639" t="s">
        <v>4891</v>
      </c>
      <c r="E82" s="637" t="s">
        <v>4892</v>
      </c>
      <c r="F82" s="641" t="s">
        <v>141</v>
      </c>
      <c r="G82" s="291">
        <f t="shared" si="3"/>
        <v>1</v>
      </c>
      <c r="H82" s="291" t="s">
        <v>101</v>
      </c>
      <c r="I82" s="188">
        <f t="shared" si="4"/>
        <v>1</v>
      </c>
      <c r="J82" s="188" t="e">
        <f>+IF(#REF!="Issued",1,IF(#REF!="Not Issued",2,"Nil"))</f>
        <v>#REF!</v>
      </c>
      <c r="K82" s="188" t="s">
        <v>2732</v>
      </c>
      <c r="L82" s="292"/>
      <c r="M82" s="96" t="s">
        <v>2733</v>
      </c>
    </row>
    <row r="83" spans="1:13" s="293" customFormat="1" ht="12.75" customHeight="1" x14ac:dyDescent="0.2">
      <c r="A83" s="288">
        <f t="shared" si="5"/>
        <v>79</v>
      </c>
      <c r="B83" s="637" t="s">
        <v>4893</v>
      </c>
      <c r="C83" s="638">
        <v>67895</v>
      </c>
      <c r="D83" s="639" t="s">
        <v>4894</v>
      </c>
      <c r="E83" s="637" t="s">
        <v>4895</v>
      </c>
      <c r="F83" s="641" t="s">
        <v>141</v>
      </c>
      <c r="G83" s="291">
        <f t="shared" si="3"/>
        <v>1</v>
      </c>
      <c r="H83" s="291" t="s">
        <v>101</v>
      </c>
      <c r="I83" s="188">
        <f t="shared" si="4"/>
        <v>1</v>
      </c>
      <c r="J83" s="188" t="e">
        <f>+IF(#REF!="Issued",1,IF(#REF!="Not Issued",2,"Nil"))</f>
        <v>#REF!</v>
      </c>
      <c r="K83" s="188" t="s">
        <v>2742</v>
      </c>
      <c r="L83" s="292"/>
      <c r="M83" s="96" t="s">
        <v>2743</v>
      </c>
    </row>
    <row r="84" spans="1:13" s="293" customFormat="1" ht="12.75" customHeight="1" x14ac:dyDescent="0.2">
      <c r="A84" s="288">
        <f t="shared" si="5"/>
        <v>80</v>
      </c>
      <c r="B84" s="637" t="s">
        <v>4896</v>
      </c>
      <c r="C84" s="638">
        <v>67896</v>
      </c>
      <c r="D84" s="639" t="s">
        <v>4897</v>
      </c>
      <c r="E84" s="637" t="s">
        <v>4898</v>
      </c>
      <c r="F84" s="640" t="s">
        <v>141</v>
      </c>
      <c r="G84" s="291">
        <f t="shared" si="3"/>
        <v>1</v>
      </c>
      <c r="H84" s="291" t="s">
        <v>101</v>
      </c>
      <c r="I84" s="188">
        <f t="shared" si="4"/>
        <v>1</v>
      </c>
      <c r="J84" s="188" t="e">
        <f>+IF(#REF!="Issued",1,IF(#REF!="Not Issued",2,"Nil"))</f>
        <v>#REF!</v>
      </c>
      <c r="K84" s="188" t="s">
        <v>4793</v>
      </c>
      <c r="L84" s="292"/>
      <c r="M84" s="96" t="s">
        <v>4794</v>
      </c>
    </row>
    <row r="85" spans="1:13" s="293" customFormat="1" ht="12.75" customHeight="1" x14ac:dyDescent="0.2">
      <c r="A85" s="288">
        <f t="shared" si="5"/>
        <v>81</v>
      </c>
      <c r="B85" s="637" t="s">
        <v>4899</v>
      </c>
      <c r="C85" s="638">
        <v>67897</v>
      </c>
      <c r="D85" s="639" t="s">
        <v>4900</v>
      </c>
      <c r="E85" s="637" t="s">
        <v>4901</v>
      </c>
      <c r="F85" s="642" t="s">
        <v>166</v>
      </c>
      <c r="G85" s="291">
        <f t="shared" si="3"/>
        <v>2</v>
      </c>
      <c r="H85" s="291" t="s">
        <v>101</v>
      </c>
      <c r="I85" s="188">
        <f t="shared" si="4"/>
        <v>1</v>
      </c>
      <c r="J85" s="188" t="e">
        <f>+IF(#REF!="Issued",1,IF(#REF!="Not Issued",2,"Nil"))</f>
        <v>#REF!</v>
      </c>
      <c r="K85" s="188" t="s">
        <v>4796</v>
      </c>
      <c r="L85" s="292"/>
      <c r="M85" s="96" t="s">
        <v>4797</v>
      </c>
    </row>
    <row r="86" spans="1:13" s="293" customFormat="1" ht="12.75" customHeight="1" x14ac:dyDescent="0.2">
      <c r="A86" s="288">
        <f t="shared" si="5"/>
        <v>82</v>
      </c>
      <c r="B86" s="637" t="s">
        <v>4903</v>
      </c>
      <c r="C86" s="638">
        <v>67898</v>
      </c>
      <c r="D86" s="639" t="s">
        <v>4904</v>
      </c>
      <c r="E86" s="637" t="s">
        <v>4905</v>
      </c>
      <c r="F86" s="624" t="s">
        <v>166</v>
      </c>
      <c r="G86" s="291">
        <f t="shared" si="3"/>
        <v>2</v>
      </c>
      <c r="H86" s="291" t="s">
        <v>101</v>
      </c>
      <c r="I86" s="188">
        <f t="shared" si="4"/>
        <v>1</v>
      </c>
      <c r="J86" s="188" t="e">
        <f>+IF(#REF!="Issued",1,IF(#REF!="Not Issued",2,"Nil"))</f>
        <v>#REF!</v>
      </c>
      <c r="K86" s="188" t="s">
        <v>2747</v>
      </c>
      <c r="L86" s="292"/>
      <c r="M86" s="96" t="s">
        <v>2748</v>
      </c>
    </row>
    <row r="87" spans="1:13" s="293" customFormat="1" ht="12.75" customHeight="1" x14ac:dyDescent="0.2">
      <c r="A87" s="288">
        <f t="shared" si="5"/>
        <v>83</v>
      </c>
      <c r="B87" s="637" t="s">
        <v>4909</v>
      </c>
      <c r="C87" s="638">
        <v>67900</v>
      </c>
      <c r="D87" s="639" t="s">
        <v>4910</v>
      </c>
      <c r="E87" s="637" t="s">
        <v>3642</v>
      </c>
      <c r="F87" s="641" t="s">
        <v>141</v>
      </c>
      <c r="G87" s="291">
        <f t="shared" si="3"/>
        <v>1</v>
      </c>
      <c r="H87" s="291" t="s">
        <v>101</v>
      </c>
      <c r="I87" s="188">
        <f t="shared" si="4"/>
        <v>1</v>
      </c>
      <c r="J87" s="188" t="e">
        <f>+IF(#REF!="Issued",1,IF(#REF!="Not Issued",2,"Nil"))</f>
        <v>#REF!</v>
      </c>
      <c r="K87" s="188" t="s">
        <v>2752</v>
      </c>
      <c r="L87" s="292"/>
      <c r="M87" s="96" t="s">
        <v>2753</v>
      </c>
    </row>
    <row r="88" spans="1:13" s="293" customFormat="1" ht="12.75" customHeight="1" x14ac:dyDescent="0.2">
      <c r="A88" s="288">
        <f t="shared" si="5"/>
        <v>84</v>
      </c>
      <c r="B88" s="637" t="s">
        <v>4911</v>
      </c>
      <c r="C88" s="638">
        <v>67901</v>
      </c>
      <c r="D88" s="639" t="s">
        <v>4912</v>
      </c>
      <c r="E88" s="637" t="s">
        <v>4913</v>
      </c>
      <c r="F88" s="624" t="s">
        <v>166</v>
      </c>
      <c r="G88" s="291">
        <f t="shared" si="3"/>
        <v>2</v>
      </c>
      <c r="H88" s="291" t="s">
        <v>101</v>
      </c>
      <c r="I88" s="188">
        <f t="shared" si="4"/>
        <v>1</v>
      </c>
      <c r="J88" s="188" t="e">
        <f>+IF(#REF!="Issued",1,IF(#REF!="Not Issued",2,"Nil"))</f>
        <v>#REF!</v>
      </c>
      <c r="K88" s="188" t="s">
        <v>2756</v>
      </c>
      <c r="L88" s="292"/>
      <c r="M88" s="96" t="s">
        <v>2757</v>
      </c>
    </row>
    <row r="89" spans="1:13" s="293" customFormat="1" ht="12.75" customHeight="1" x14ac:dyDescent="0.2">
      <c r="A89" s="288">
        <f t="shared" si="5"/>
        <v>85</v>
      </c>
      <c r="B89" s="637" t="s">
        <v>4914</v>
      </c>
      <c r="C89" s="638">
        <v>67902</v>
      </c>
      <c r="D89" s="639" t="s">
        <v>4915</v>
      </c>
      <c r="E89" s="637" t="s">
        <v>4916</v>
      </c>
      <c r="F89" s="640" t="s">
        <v>141</v>
      </c>
      <c r="G89" s="291">
        <f t="shared" si="3"/>
        <v>1</v>
      </c>
      <c r="H89" s="291" t="s">
        <v>101</v>
      </c>
      <c r="I89" s="188">
        <f t="shared" si="4"/>
        <v>1</v>
      </c>
      <c r="J89" s="188" t="e">
        <f>+IF(#REF!="Issued",1,IF(#REF!="Not Issued",2,"Nil"))</f>
        <v>#REF!</v>
      </c>
      <c r="K89" s="188" t="s">
        <v>2761</v>
      </c>
      <c r="L89" s="292"/>
      <c r="M89" s="96" t="s">
        <v>2762</v>
      </c>
    </row>
    <row r="90" spans="1:13" s="293" customFormat="1" ht="12.75" customHeight="1" x14ac:dyDescent="0.2">
      <c r="A90" s="288">
        <f t="shared" si="5"/>
        <v>86</v>
      </c>
      <c r="B90" s="637" t="s">
        <v>4920</v>
      </c>
      <c r="C90" s="638">
        <v>67904</v>
      </c>
      <c r="D90" s="639" t="s">
        <v>4921</v>
      </c>
      <c r="E90" s="637" t="s">
        <v>273</v>
      </c>
      <c r="F90" s="640" t="s">
        <v>141</v>
      </c>
      <c r="G90" s="291">
        <f t="shared" si="3"/>
        <v>1</v>
      </c>
      <c r="H90" s="291" t="s">
        <v>101</v>
      </c>
      <c r="I90" s="188">
        <f t="shared" si="4"/>
        <v>1</v>
      </c>
      <c r="J90" s="188" t="e">
        <f>+IF(#REF!="Issued",1,IF(#REF!="Not Issued",2,"Nil"))</f>
        <v>#REF!</v>
      </c>
      <c r="K90" s="188" t="s">
        <v>2766</v>
      </c>
      <c r="L90" s="292"/>
      <c r="M90" s="96" t="s">
        <v>2767</v>
      </c>
    </row>
    <row r="91" spans="1:13" s="293" customFormat="1" ht="12.75" customHeight="1" x14ac:dyDescent="0.2">
      <c r="A91" s="288">
        <f t="shared" si="5"/>
        <v>87</v>
      </c>
      <c r="B91" s="637" t="s">
        <v>4924</v>
      </c>
      <c r="C91" s="638">
        <v>67905</v>
      </c>
      <c r="D91" s="639" t="s">
        <v>4925</v>
      </c>
      <c r="E91" s="637" t="s">
        <v>4926</v>
      </c>
      <c r="F91" s="624" t="s">
        <v>166</v>
      </c>
      <c r="G91" s="291">
        <f t="shared" si="3"/>
        <v>2</v>
      </c>
      <c r="H91" s="291" t="s">
        <v>101</v>
      </c>
      <c r="I91" s="188">
        <f t="shared" si="4"/>
        <v>1</v>
      </c>
      <c r="J91" s="188" t="e">
        <f>+IF(#REF!="Issued",1,IF(#REF!="Not Issued",2,"Nil"))</f>
        <v>#REF!</v>
      </c>
      <c r="K91" s="188" t="s">
        <v>4816</v>
      </c>
      <c r="L91" s="292"/>
      <c r="M91" s="96" t="s">
        <v>4817</v>
      </c>
    </row>
    <row r="92" spans="1:13" s="293" customFormat="1" ht="12.75" customHeight="1" x14ac:dyDescent="0.2">
      <c r="A92" s="288">
        <f t="shared" si="5"/>
        <v>88</v>
      </c>
      <c r="B92" s="637" t="s">
        <v>4927</v>
      </c>
      <c r="C92" s="638">
        <v>67906</v>
      </c>
      <c r="D92" s="639" t="s">
        <v>4928</v>
      </c>
      <c r="E92" s="637" t="s">
        <v>1311</v>
      </c>
      <c r="F92" s="640" t="s">
        <v>141</v>
      </c>
      <c r="G92" s="291">
        <f t="shared" si="3"/>
        <v>1</v>
      </c>
      <c r="H92" s="291" t="s">
        <v>101</v>
      </c>
      <c r="I92" s="188">
        <f t="shared" si="4"/>
        <v>1</v>
      </c>
      <c r="J92" s="188" t="e">
        <f>+IF(#REF!="Issued",1,IF(#REF!="Not Issued",2,"Nil"))</f>
        <v>#REF!</v>
      </c>
      <c r="K92" s="188" t="s">
        <v>2771</v>
      </c>
      <c r="L92" s="292"/>
      <c r="M92" s="96" t="s">
        <v>2772</v>
      </c>
    </row>
    <row r="93" spans="1:13" s="293" customFormat="1" ht="12.75" customHeight="1" x14ac:dyDescent="0.2">
      <c r="A93" s="288">
        <f t="shared" si="5"/>
        <v>89</v>
      </c>
      <c r="B93" s="637" t="s">
        <v>4932</v>
      </c>
      <c r="C93" s="638">
        <v>67908</v>
      </c>
      <c r="D93" s="639" t="s">
        <v>4933</v>
      </c>
      <c r="E93" s="637" t="s">
        <v>4934</v>
      </c>
      <c r="F93" s="642" t="s">
        <v>166</v>
      </c>
      <c r="G93" s="291">
        <f t="shared" si="3"/>
        <v>2</v>
      </c>
      <c r="H93" s="291" t="s">
        <v>101</v>
      </c>
      <c r="I93" s="188">
        <f t="shared" si="4"/>
        <v>1</v>
      </c>
      <c r="J93" s="188" t="e">
        <f>+IF(#REF!="Issued",1,IF(#REF!="Not Issued",2,"Nil"))</f>
        <v>#REF!</v>
      </c>
      <c r="K93" s="188" t="s">
        <v>4823</v>
      </c>
      <c r="L93" s="292"/>
      <c r="M93" s="96" t="s">
        <v>4824</v>
      </c>
    </row>
    <row r="94" spans="1:13" s="293" customFormat="1" ht="12.75" customHeight="1" x14ac:dyDescent="0.2">
      <c r="A94" s="288">
        <f t="shared" si="5"/>
        <v>90</v>
      </c>
      <c r="B94" s="637" t="s">
        <v>4935</v>
      </c>
      <c r="C94" s="638">
        <v>67909</v>
      </c>
      <c r="D94" s="639" t="s">
        <v>4936</v>
      </c>
      <c r="E94" s="637" t="s">
        <v>4934</v>
      </c>
      <c r="F94" s="624" t="s">
        <v>166</v>
      </c>
      <c r="G94" s="291">
        <f t="shared" si="3"/>
        <v>2</v>
      </c>
      <c r="H94" s="291" t="s">
        <v>101</v>
      </c>
      <c r="I94" s="188">
        <f t="shared" si="4"/>
        <v>1</v>
      </c>
      <c r="J94" s="188" t="e">
        <f>+IF(#REF!="Issued",1,IF(#REF!="Not Issued",2,"Nil"))</f>
        <v>#REF!</v>
      </c>
      <c r="K94" s="188" t="s">
        <v>2776</v>
      </c>
      <c r="L94" s="292"/>
      <c r="M94" s="96" t="s">
        <v>2777</v>
      </c>
    </row>
    <row r="95" spans="1:13" s="293" customFormat="1" ht="12.75" customHeight="1" x14ac:dyDescent="0.2">
      <c r="A95" s="288">
        <f t="shared" si="5"/>
        <v>91</v>
      </c>
      <c r="B95" s="637" t="s">
        <v>4937</v>
      </c>
      <c r="C95" s="638">
        <v>67910</v>
      </c>
      <c r="D95" s="639" t="s">
        <v>4938</v>
      </c>
      <c r="E95" s="637" t="s">
        <v>1696</v>
      </c>
      <c r="F95" s="624" t="s">
        <v>166</v>
      </c>
      <c r="G95" s="291">
        <f t="shared" si="3"/>
        <v>2</v>
      </c>
      <c r="H95" s="291" t="s">
        <v>101</v>
      </c>
      <c r="I95" s="188">
        <f t="shared" si="4"/>
        <v>1</v>
      </c>
      <c r="J95" s="188" t="e">
        <f>+IF(#REF!="Issued",1,IF(#REF!="Not Issued",2,"Nil"))</f>
        <v>#REF!</v>
      </c>
      <c r="K95" s="188" t="s">
        <v>2781</v>
      </c>
      <c r="L95" s="292"/>
      <c r="M95" s="96" t="s">
        <v>2782</v>
      </c>
    </row>
    <row r="96" spans="1:13" s="293" customFormat="1" ht="12.75" customHeight="1" x14ac:dyDescent="0.2">
      <c r="A96" s="288">
        <f t="shared" si="5"/>
        <v>92</v>
      </c>
      <c r="B96" s="637" t="s">
        <v>4939</v>
      </c>
      <c r="C96" s="638">
        <v>67911</v>
      </c>
      <c r="D96" s="639" t="s">
        <v>4940</v>
      </c>
      <c r="E96" s="637" t="s">
        <v>4941</v>
      </c>
      <c r="F96" s="624" t="s">
        <v>166</v>
      </c>
      <c r="G96" s="291">
        <f t="shared" si="3"/>
        <v>2</v>
      </c>
      <c r="H96" s="291" t="s">
        <v>101</v>
      </c>
      <c r="I96" s="188">
        <f t="shared" si="4"/>
        <v>1</v>
      </c>
      <c r="J96" s="188" t="e">
        <f>+IF(#REF!="Issued",1,IF(#REF!="Not Issued",2,"Nil"))</f>
        <v>#REF!</v>
      </c>
      <c r="K96" s="188" t="s">
        <v>2786</v>
      </c>
      <c r="L96" s="292"/>
      <c r="M96" s="96" t="s">
        <v>2787</v>
      </c>
    </row>
    <row r="97" spans="1:13" s="293" customFormat="1" ht="12.75" customHeight="1" x14ac:dyDescent="0.2">
      <c r="A97" s="288">
        <f t="shared" si="5"/>
        <v>93</v>
      </c>
      <c r="B97" s="637" t="s">
        <v>4942</v>
      </c>
      <c r="C97" s="638">
        <v>67912</v>
      </c>
      <c r="D97" s="639" t="s">
        <v>4943</v>
      </c>
      <c r="E97" s="637" t="s">
        <v>4944</v>
      </c>
      <c r="F97" s="642" t="s">
        <v>166</v>
      </c>
      <c r="G97" s="291">
        <f t="shared" si="3"/>
        <v>2</v>
      </c>
      <c r="H97" s="291" t="s">
        <v>101</v>
      </c>
      <c r="I97" s="188">
        <f t="shared" si="4"/>
        <v>1</v>
      </c>
      <c r="J97" s="188" t="e">
        <f>+IF(#REF!="Issued",1,IF(#REF!="Not Issued",2,"Nil"))</f>
        <v>#REF!</v>
      </c>
      <c r="K97" s="188" t="s">
        <v>2791</v>
      </c>
      <c r="L97" s="292"/>
      <c r="M97" s="96" t="s">
        <v>2792</v>
      </c>
    </row>
    <row r="98" spans="1:13" s="293" customFormat="1" ht="12.75" customHeight="1" x14ac:dyDescent="0.2">
      <c r="A98" s="288">
        <f t="shared" si="5"/>
        <v>94</v>
      </c>
      <c r="B98" s="637" t="s">
        <v>4945</v>
      </c>
      <c r="C98" s="638">
        <v>67913</v>
      </c>
      <c r="D98" s="639" t="s">
        <v>4946</v>
      </c>
      <c r="E98" s="637" t="s">
        <v>829</v>
      </c>
      <c r="F98" s="641" t="s">
        <v>141</v>
      </c>
      <c r="G98" s="291">
        <f t="shared" si="3"/>
        <v>1</v>
      </c>
      <c r="H98" s="291" t="s">
        <v>101</v>
      </c>
      <c r="I98" s="188">
        <f t="shared" si="4"/>
        <v>1</v>
      </c>
      <c r="J98" s="188" t="e">
        <f>+IF(#REF!="Issued",1,IF(#REF!="Not Issued",2,"Nil"))</f>
        <v>#REF!</v>
      </c>
      <c r="K98" s="188" t="s">
        <v>2796</v>
      </c>
      <c r="L98" s="292"/>
      <c r="M98" s="96" t="s">
        <v>2797</v>
      </c>
    </row>
    <row r="99" spans="1:13" s="293" customFormat="1" ht="12.75" customHeight="1" x14ac:dyDescent="0.2">
      <c r="A99" s="288">
        <f t="shared" si="5"/>
        <v>95</v>
      </c>
      <c r="B99" s="637" t="s">
        <v>4947</v>
      </c>
      <c r="C99" s="638">
        <v>67914</v>
      </c>
      <c r="D99" s="639" t="s">
        <v>4948</v>
      </c>
      <c r="E99" s="637" t="s">
        <v>4949</v>
      </c>
      <c r="F99" s="624" t="s">
        <v>166</v>
      </c>
      <c r="G99" s="291">
        <f t="shared" si="3"/>
        <v>2</v>
      </c>
      <c r="H99" s="291" t="s">
        <v>101</v>
      </c>
      <c r="I99" s="188">
        <f t="shared" si="4"/>
        <v>1</v>
      </c>
      <c r="J99" s="188" t="e">
        <f>+IF(#REF!="Issued",1,IF(#REF!="Not Issued",2,"Nil"))</f>
        <v>#REF!</v>
      </c>
      <c r="K99" s="188" t="s">
        <v>2801</v>
      </c>
      <c r="L99" s="292"/>
      <c r="M99" s="96" t="s">
        <v>2802</v>
      </c>
    </row>
    <row r="100" spans="1:13" s="293" customFormat="1" ht="12.75" customHeight="1" x14ac:dyDescent="0.2">
      <c r="A100" s="288">
        <f t="shared" si="5"/>
        <v>96</v>
      </c>
      <c r="B100" s="637" t="s">
        <v>4950</v>
      </c>
      <c r="C100" s="638">
        <v>67915</v>
      </c>
      <c r="D100" s="639" t="s">
        <v>4951</v>
      </c>
      <c r="E100" s="637" t="s">
        <v>4952</v>
      </c>
      <c r="F100" s="641" t="s">
        <v>141</v>
      </c>
      <c r="G100" s="291">
        <f t="shared" si="3"/>
        <v>1</v>
      </c>
      <c r="H100" s="291" t="s">
        <v>101</v>
      </c>
      <c r="I100" s="188">
        <f t="shared" si="4"/>
        <v>1</v>
      </c>
      <c r="J100" s="188" t="e">
        <f>+IF(#REF!="Issued",1,IF(#REF!="Not Issued",2,"Nil"))</f>
        <v>#REF!</v>
      </c>
      <c r="K100" s="188" t="s">
        <v>2806</v>
      </c>
      <c r="L100" s="292"/>
      <c r="M100" s="96" t="s">
        <v>2807</v>
      </c>
    </row>
    <row r="101" spans="1:13" s="293" customFormat="1" ht="12.75" customHeight="1" x14ac:dyDescent="0.2">
      <c r="A101" s="288">
        <f t="shared" si="5"/>
        <v>97</v>
      </c>
      <c r="B101" s="637" t="s">
        <v>4953</v>
      </c>
      <c r="C101" s="638">
        <v>67916</v>
      </c>
      <c r="D101" s="639" t="s">
        <v>4954</v>
      </c>
      <c r="E101" s="637" t="s">
        <v>4955</v>
      </c>
      <c r="F101" s="624" t="s">
        <v>166</v>
      </c>
      <c r="G101" s="291">
        <f t="shared" si="3"/>
        <v>2</v>
      </c>
      <c r="H101" s="291" t="s">
        <v>101</v>
      </c>
      <c r="I101" s="188">
        <f t="shared" si="4"/>
        <v>1</v>
      </c>
      <c r="J101" s="188" t="e">
        <f>+IF(#REF!="Issued",1,IF(#REF!="Not Issued",2,"Nil"))</f>
        <v>#REF!</v>
      </c>
      <c r="K101" s="188" t="s">
        <v>2811</v>
      </c>
      <c r="L101" s="292"/>
      <c r="M101" s="96" t="s">
        <v>2812</v>
      </c>
    </row>
    <row r="102" spans="1:13" s="293" customFormat="1" ht="12.75" customHeight="1" x14ac:dyDescent="0.2">
      <c r="A102" s="288">
        <f t="shared" si="5"/>
        <v>98</v>
      </c>
      <c r="B102" s="637" t="s">
        <v>4956</v>
      </c>
      <c r="C102" s="638">
        <v>67917</v>
      </c>
      <c r="D102" s="639" t="s">
        <v>4957</v>
      </c>
      <c r="E102" s="637" t="s">
        <v>930</v>
      </c>
      <c r="F102" s="642" t="s">
        <v>166</v>
      </c>
      <c r="G102" s="291">
        <f t="shared" si="3"/>
        <v>2</v>
      </c>
      <c r="H102" s="291" t="s">
        <v>101</v>
      </c>
      <c r="I102" s="188">
        <f t="shared" si="4"/>
        <v>1</v>
      </c>
      <c r="J102" s="188" t="e">
        <f>+IF(#REF!="Issued",1,IF(#REF!="Not Issued",2,"Nil"))</f>
        <v>#REF!</v>
      </c>
      <c r="K102" s="188" t="s">
        <v>2816</v>
      </c>
      <c r="L102" s="292"/>
      <c r="M102" s="96" t="s">
        <v>2817</v>
      </c>
    </row>
    <row r="103" spans="1:13" s="293" customFormat="1" ht="12.75" customHeight="1" x14ac:dyDescent="0.2">
      <c r="A103" s="288">
        <f t="shared" si="5"/>
        <v>99</v>
      </c>
      <c r="B103" s="637" t="s">
        <v>4963</v>
      </c>
      <c r="C103" s="638">
        <v>67919</v>
      </c>
      <c r="D103" s="639" t="s">
        <v>4964</v>
      </c>
      <c r="E103" s="637" t="s">
        <v>4965</v>
      </c>
      <c r="F103" s="642" t="s">
        <v>166</v>
      </c>
      <c r="G103" s="291">
        <f t="shared" si="3"/>
        <v>2</v>
      </c>
      <c r="H103" s="291" t="s">
        <v>101</v>
      </c>
      <c r="I103" s="188">
        <f t="shared" si="4"/>
        <v>1</v>
      </c>
      <c r="J103" s="188" t="e">
        <f>+IF(#REF!="Issued",1,IF(#REF!="Not Issued",2,"Nil"))</f>
        <v>#REF!</v>
      </c>
      <c r="K103" s="188" t="s">
        <v>2821</v>
      </c>
      <c r="L103" s="292"/>
      <c r="M103" s="96" t="s">
        <v>2822</v>
      </c>
    </row>
    <row r="104" spans="1:13" s="293" customFormat="1" ht="12.75" customHeight="1" x14ac:dyDescent="0.2">
      <c r="A104" s="288">
        <f t="shared" si="5"/>
        <v>100</v>
      </c>
      <c r="B104" s="637" t="s">
        <v>4966</v>
      </c>
      <c r="C104" s="638">
        <v>67920</v>
      </c>
      <c r="D104" s="639" t="s">
        <v>4967</v>
      </c>
      <c r="E104" s="637" t="s">
        <v>4968</v>
      </c>
      <c r="F104" s="640" t="s">
        <v>141</v>
      </c>
      <c r="G104" s="291">
        <f t="shared" si="3"/>
        <v>1</v>
      </c>
      <c r="H104" s="291" t="s">
        <v>101</v>
      </c>
      <c r="I104" s="188">
        <f t="shared" si="4"/>
        <v>1</v>
      </c>
      <c r="J104" s="188" t="e">
        <f>+IF(#REF!="Issued",1,IF(#REF!="Not Issued",2,"Nil"))</f>
        <v>#REF!</v>
      </c>
      <c r="K104" s="188" t="s">
        <v>2826</v>
      </c>
      <c r="L104" s="292"/>
      <c r="M104" s="96" t="s">
        <v>2827</v>
      </c>
    </row>
    <row r="105" spans="1:13" s="293" customFormat="1" ht="12.75" customHeight="1" x14ac:dyDescent="0.2">
      <c r="A105" s="288">
        <f t="shared" si="5"/>
        <v>101</v>
      </c>
      <c r="B105" s="637" t="s">
        <v>4969</v>
      </c>
      <c r="C105" s="638">
        <v>67921</v>
      </c>
      <c r="D105" s="639" t="s">
        <v>4970</v>
      </c>
      <c r="E105" s="637" t="s">
        <v>4971</v>
      </c>
      <c r="F105" s="624" t="s">
        <v>166</v>
      </c>
      <c r="G105" s="291">
        <f t="shared" si="3"/>
        <v>2</v>
      </c>
      <c r="H105" s="291" t="s">
        <v>101</v>
      </c>
      <c r="I105" s="188">
        <f t="shared" si="4"/>
        <v>1</v>
      </c>
      <c r="J105" s="188" t="e">
        <f>+IF(#REF!="Issued",1,IF(#REF!="Not Issued",2,"Nil"))</f>
        <v>#REF!</v>
      </c>
      <c r="K105" s="188" t="s">
        <v>2831</v>
      </c>
      <c r="L105" s="292"/>
      <c r="M105" s="96" t="s">
        <v>2832</v>
      </c>
    </row>
    <row r="106" spans="1:13" s="293" customFormat="1" ht="12.75" customHeight="1" x14ac:dyDescent="0.2">
      <c r="A106" s="288">
        <f t="shared" si="5"/>
        <v>102</v>
      </c>
      <c r="B106" s="637" t="s">
        <v>4972</v>
      </c>
      <c r="C106" s="638">
        <v>67922</v>
      </c>
      <c r="D106" s="639" t="s">
        <v>4973</v>
      </c>
      <c r="E106" s="637" t="s">
        <v>4974</v>
      </c>
      <c r="F106" s="642" t="s">
        <v>166</v>
      </c>
      <c r="G106" s="291">
        <f t="shared" si="3"/>
        <v>2</v>
      </c>
      <c r="H106" s="291" t="s">
        <v>101</v>
      </c>
      <c r="I106" s="188">
        <f t="shared" si="4"/>
        <v>1</v>
      </c>
      <c r="J106" s="188" t="e">
        <f>+IF(#REF!="Issued",1,IF(#REF!="Not Issued",2,"Nil"))</f>
        <v>#REF!</v>
      </c>
      <c r="K106" s="188" t="s">
        <v>2836</v>
      </c>
      <c r="L106" s="292"/>
      <c r="M106" s="96" t="s">
        <v>2837</v>
      </c>
    </row>
    <row r="107" spans="1:13" s="293" customFormat="1" ht="12.75" customHeight="1" x14ac:dyDescent="0.2">
      <c r="A107" s="288">
        <f t="shared" si="5"/>
        <v>103</v>
      </c>
      <c r="B107" s="637" t="s">
        <v>4981</v>
      </c>
      <c r="C107" s="638">
        <v>67925</v>
      </c>
      <c r="D107" s="639" t="s">
        <v>4982</v>
      </c>
      <c r="E107" s="637" t="s">
        <v>4983</v>
      </c>
      <c r="F107" s="624" t="s">
        <v>166</v>
      </c>
      <c r="G107" s="291">
        <f t="shared" si="3"/>
        <v>2</v>
      </c>
      <c r="H107" s="291" t="s">
        <v>101</v>
      </c>
      <c r="I107" s="188">
        <f t="shared" si="4"/>
        <v>1</v>
      </c>
      <c r="J107" s="188" t="e">
        <f>+IF(#REF!="Issued",1,IF(#REF!="Not Issued",2,"Nil"))</f>
        <v>#REF!</v>
      </c>
      <c r="K107" s="188" t="s">
        <v>2841</v>
      </c>
      <c r="L107" s="292"/>
      <c r="M107" s="96" t="s">
        <v>2842</v>
      </c>
    </row>
    <row r="108" spans="1:13" s="293" customFormat="1" ht="12.75" customHeight="1" x14ac:dyDescent="0.2">
      <c r="A108" s="288">
        <f t="shared" si="5"/>
        <v>104</v>
      </c>
      <c r="B108" s="637" t="s">
        <v>4986</v>
      </c>
      <c r="C108" s="638">
        <v>67926</v>
      </c>
      <c r="D108" s="639" t="s">
        <v>4987</v>
      </c>
      <c r="E108" s="637" t="s">
        <v>4988</v>
      </c>
      <c r="F108" s="624" t="s">
        <v>166</v>
      </c>
      <c r="G108" s="291">
        <f t="shared" si="3"/>
        <v>2</v>
      </c>
      <c r="H108" s="291" t="s">
        <v>101</v>
      </c>
      <c r="I108" s="188">
        <f t="shared" si="4"/>
        <v>1</v>
      </c>
      <c r="J108" s="188" t="e">
        <f>+IF(#REF!="Issued",1,IF(#REF!="Not Issued",2,"Nil"))</f>
        <v>#REF!</v>
      </c>
      <c r="K108" s="188" t="s">
        <v>2846</v>
      </c>
      <c r="L108" s="292"/>
      <c r="M108" s="96" t="s">
        <v>2847</v>
      </c>
    </row>
    <row r="109" spans="1:13" s="293" customFormat="1" ht="12.75" customHeight="1" x14ac:dyDescent="0.2">
      <c r="A109" s="288">
        <f t="shared" si="5"/>
        <v>105</v>
      </c>
      <c r="B109" s="637" t="s">
        <v>4989</v>
      </c>
      <c r="C109" s="638">
        <v>67927</v>
      </c>
      <c r="D109" s="639" t="s">
        <v>4990</v>
      </c>
      <c r="E109" s="637" t="s">
        <v>4991</v>
      </c>
      <c r="F109" s="641" t="s">
        <v>141</v>
      </c>
      <c r="G109" s="291">
        <f t="shared" si="3"/>
        <v>1</v>
      </c>
      <c r="H109" s="291" t="s">
        <v>101</v>
      </c>
      <c r="I109" s="188">
        <f t="shared" si="4"/>
        <v>1</v>
      </c>
      <c r="J109" s="188" t="e">
        <f>+IF(#REF!="Issued",1,IF(#REF!="Not Issued",2,"Nil"))</f>
        <v>#REF!</v>
      </c>
      <c r="K109" s="188" t="s">
        <v>4868</v>
      </c>
      <c r="L109" s="292"/>
      <c r="M109" s="96" t="s">
        <v>4869</v>
      </c>
    </row>
    <row r="110" spans="1:13" s="293" customFormat="1" ht="12.75" customHeight="1" x14ac:dyDescent="0.2">
      <c r="A110" s="288">
        <f t="shared" si="5"/>
        <v>106</v>
      </c>
      <c r="B110" s="637" t="s">
        <v>4992</v>
      </c>
      <c r="C110" s="638">
        <v>67928</v>
      </c>
      <c r="D110" s="639" t="s">
        <v>4993</v>
      </c>
      <c r="E110" s="637" t="s">
        <v>450</v>
      </c>
      <c r="F110" s="640" t="s">
        <v>141</v>
      </c>
      <c r="G110" s="291">
        <f t="shared" si="3"/>
        <v>1</v>
      </c>
      <c r="H110" s="291" t="s">
        <v>101</v>
      </c>
      <c r="I110" s="188">
        <f t="shared" si="4"/>
        <v>1</v>
      </c>
      <c r="J110" s="188" t="e">
        <f>+IF(#REF!="Issued",1,IF(#REF!="Not Issued",2,"Nil"))</f>
        <v>#REF!</v>
      </c>
      <c r="K110" s="188" t="s">
        <v>2851</v>
      </c>
      <c r="L110" s="292"/>
      <c r="M110" s="96" t="s">
        <v>2852</v>
      </c>
    </row>
    <row r="111" spans="1:13" s="293" customFormat="1" ht="12.75" customHeight="1" x14ac:dyDescent="0.2">
      <c r="A111" s="288">
        <f t="shared" si="5"/>
        <v>107</v>
      </c>
      <c r="B111" s="637" t="s">
        <v>4997</v>
      </c>
      <c r="C111" s="638">
        <v>67930</v>
      </c>
      <c r="D111" s="639" t="s">
        <v>4998</v>
      </c>
      <c r="E111" s="637" t="s">
        <v>4999</v>
      </c>
      <c r="F111" s="642" t="s">
        <v>166</v>
      </c>
      <c r="G111" s="291">
        <f t="shared" si="3"/>
        <v>2</v>
      </c>
      <c r="H111" s="291" t="s">
        <v>101</v>
      </c>
      <c r="I111" s="188">
        <f t="shared" si="4"/>
        <v>1</v>
      </c>
      <c r="J111" s="188" t="e">
        <f>+IF(#REF!="Issued",1,IF(#REF!="Not Issued",2,"Nil"))</f>
        <v>#REF!</v>
      </c>
      <c r="K111" s="188" t="s">
        <v>4876</v>
      </c>
      <c r="L111" s="292"/>
      <c r="M111" s="96" t="s">
        <v>4877</v>
      </c>
    </row>
    <row r="112" spans="1:13" s="293" customFormat="1" ht="12.75" customHeight="1" x14ac:dyDescent="0.2">
      <c r="A112" s="288">
        <f t="shared" si="5"/>
        <v>108</v>
      </c>
      <c r="B112" s="637" t="s">
        <v>5000</v>
      </c>
      <c r="C112" s="638">
        <v>67931</v>
      </c>
      <c r="D112" s="639" t="s">
        <v>150</v>
      </c>
      <c r="E112" s="637" t="s">
        <v>5001</v>
      </c>
      <c r="F112" s="641" t="s">
        <v>141</v>
      </c>
      <c r="G112" s="291">
        <f t="shared" si="3"/>
        <v>1</v>
      </c>
      <c r="H112" s="291" t="s">
        <v>101</v>
      </c>
      <c r="I112" s="188">
        <f t="shared" si="4"/>
        <v>1</v>
      </c>
      <c r="J112" s="188" t="e">
        <f>+IF(#REF!="Issued",1,IF(#REF!="Not Issued",2,"Nil"))</f>
        <v>#REF!</v>
      </c>
      <c r="K112" s="188" t="s">
        <v>4881</v>
      </c>
      <c r="L112" s="292"/>
      <c r="M112" s="96" t="s">
        <v>4882</v>
      </c>
    </row>
    <row r="113" spans="1:13" s="293" customFormat="1" ht="12.75" customHeight="1" x14ac:dyDescent="0.2">
      <c r="A113" s="288">
        <f t="shared" si="5"/>
        <v>109</v>
      </c>
      <c r="B113" s="637" t="s">
        <v>5005</v>
      </c>
      <c r="C113" s="638">
        <v>67933</v>
      </c>
      <c r="D113" s="639" t="s">
        <v>5006</v>
      </c>
      <c r="E113" s="637" t="s">
        <v>5007</v>
      </c>
      <c r="F113" s="640" t="s">
        <v>141</v>
      </c>
      <c r="G113" s="291">
        <f t="shared" si="3"/>
        <v>1</v>
      </c>
      <c r="H113" s="291" t="s">
        <v>101</v>
      </c>
      <c r="I113" s="188">
        <f t="shared" si="4"/>
        <v>1</v>
      </c>
      <c r="J113" s="188" t="e">
        <f>+IF(#REF!="Issued",1,IF(#REF!="Not Issued",2,"Nil"))</f>
        <v>#REF!</v>
      </c>
      <c r="K113" s="188" t="s">
        <v>2856</v>
      </c>
      <c r="L113" s="292"/>
      <c r="M113" s="96" t="s">
        <v>2857</v>
      </c>
    </row>
    <row r="114" spans="1:13" s="293" customFormat="1" ht="12.75" customHeight="1" x14ac:dyDescent="0.2">
      <c r="A114" s="288">
        <f t="shared" si="5"/>
        <v>110</v>
      </c>
      <c r="B114" s="637" t="s">
        <v>5008</v>
      </c>
      <c r="C114" s="638">
        <v>67934</v>
      </c>
      <c r="D114" s="639" t="s">
        <v>5009</v>
      </c>
      <c r="E114" s="637" t="s">
        <v>5010</v>
      </c>
      <c r="F114" s="624" t="s">
        <v>166</v>
      </c>
      <c r="G114" s="291">
        <f t="shared" si="3"/>
        <v>2</v>
      </c>
      <c r="H114" s="291" t="s">
        <v>101</v>
      </c>
      <c r="I114" s="188">
        <f t="shared" si="4"/>
        <v>1</v>
      </c>
      <c r="J114" s="188" t="e">
        <f>+IF(#REF!="Issued",1,IF(#REF!="Not Issued",2,"Nil"))</f>
        <v>#REF!</v>
      </c>
      <c r="K114" s="188" t="s">
        <v>2861</v>
      </c>
      <c r="L114" s="292"/>
      <c r="M114" s="96" t="s">
        <v>2862</v>
      </c>
    </row>
    <row r="115" spans="1:13" s="293" customFormat="1" ht="12.75" customHeight="1" x14ac:dyDescent="0.2">
      <c r="A115" s="288">
        <f t="shared" si="5"/>
        <v>111</v>
      </c>
      <c r="B115" s="637" t="s">
        <v>5011</v>
      </c>
      <c r="C115" s="638">
        <v>67935</v>
      </c>
      <c r="D115" s="639" t="s">
        <v>5012</v>
      </c>
      <c r="E115" s="637" t="s">
        <v>5013</v>
      </c>
      <c r="F115" s="624" t="s">
        <v>166</v>
      </c>
      <c r="G115" s="291">
        <f t="shared" si="3"/>
        <v>2</v>
      </c>
      <c r="H115" s="291" t="s">
        <v>101</v>
      </c>
      <c r="I115" s="188">
        <f t="shared" si="4"/>
        <v>1</v>
      </c>
      <c r="J115" s="188" t="e">
        <f>+IF(#REF!="Issued",1,IF(#REF!="Not Issued",2,"Nil"))</f>
        <v>#REF!</v>
      </c>
      <c r="K115" s="188" t="s">
        <v>2866</v>
      </c>
      <c r="L115" s="292"/>
      <c r="M115" s="96" t="s">
        <v>2867</v>
      </c>
    </row>
    <row r="116" spans="1:13" s="293" customFormat="1" ht="12.75" customHeight="1" x14ac:dyDescent="0.2">
      <c r="A116" s="288">
        <f t="shared" si="5"/>
        <v>112</v>
      </c>
      <c r="B116" s="637" t="s">
        <v>5014</v>
      </c>
      <c r="C116" s="638">
        <v>67936</v>
      </c>
      <c r="D116" s="639" t="s">
        <v>5015</v>
      </c>
      <c r="E116" s="637" t="s">
        <v>5016</v>
      </c>
      <c r="F116" s="642" t="s">
        <v>166</v>
      </c>
      <c r="G116" s="291">
        <f t="shared" si="3"/>
        <v>2</v>
      </c>
      <c r="H116" s="291" t="s">
        <v>101</v>
      </c>
      <c r="I116" s="188">
        <f t="shared" si="4"/>
        <v>1</v>
      </c>
      <c r="J116" s="188" t="e">
        <f>+IF(#REF!="Issued",1,IF(#REF!="Not Issued",2,"Nil"))</f>
        <v>#REF!</v>
      </c>
      <c r="K116" s="188" t="s">
        <v>2870</v>
      </c>
      <c r="L116" s="292"/>
      <c r="M116" s="96" t="s">
        <v>2871</v>
      </c>
    </row>
    <row r="117" spans="1:13" s="293" customFormat="1" ht="12.75" customHeight="1" x14ac:dyDescent="0.2">
      <c r="A117" s="288">
        <f t="shared" si="5"/>
        <v>113</v>
      </c>
      <c r="B117" s="637" t="s">
        <v>5017</v>
      </c>
      <c r="C117" s="638">
        <v>67937</v>
      </c>
      <c r="D117" s="639" t="s">
        <v>5018</v>
      </c>
      <c r="E117" s="637" t="s">
        <v>4616</v>
      </c>
      <c r="F117" s="642" t="s">
        <v>166</v>
      </c>
      <c r="G117" s="291">
        <f t="shared" si="3"/>
        <v>2</v>
      </c>
      <c r="H117" s="291" t="s">
        <v>101</v>
      </c>
      <c r="I117" s="188">
        <f t="shared" si="4"/>
        <v>1</v>
      </c>
      <c r="J117" s="188" t="e">
        <f>+IF(#REF!="Issued",1,IF(#REF!="Not Issued",2,"Nil"))</f>
        <v>#REF!</v>
      </c>
      <c r="K117" s="188" t="s">
        <v>2875</v>
      </c>
      <c r="L117" s="292"/>
      <c r="M117" s="96" t="s">
        <v>2876</v>
      </c>
    </row>
    <row r="118" spans="1:13" s="293" customFormat="1" ht="12.75" customHeight="1" x14ac:dyDescent="0.2">
      <c r="A118" s="288">
        <f t="shared" si="5"/>
        <v>114</v>
      </c>
      <c r="B118" s="637" t="s">
        <v>5019</v>
      </c>
      <c r="C118" s="638">
        <v>67938</v>
      </c>
      <c r="D118" s="639" t="s">
        <v>5020</v>
      </c>
      <c r="E118" s="637" t="s">
        <v>3540</v>
      </c>
      <c r="F118" s="642" t="s">
        <v>166</v>
      </c>
      <c r="G118" s="291">
        <f t="shared" si="3"/>
        <v>2</v>
      </c>
      <c r="H118" s="291" t="s">
        <v>101</v>
      </c>
      <c r="I118" s="188">
        <f t="shared" si="4"/>
        <v>1</v>
      </c>
      <c r="J118" s="188" t="e">
        <f>+IF(#REF!="Issued",1,IF(#REF!="Not Issued",2,"Nil"))</f>
        <v>#REF!</v>
      </c>
      <c r="K118" s="188" t="s">
        <v>2880</v>
      </c>
      <c r="L118" s="292"/>
      <c r="M118" s="96" t="s">
        <v>2881</v>
      </c>
    </row>
    <row r="119" spans="1:13" s="293" customFormat="1" ht="12.75" customHeight="1" x14ac:dyDescent="0.2">
      <c r="A119" s="288">
        <f t="shared" si="5"/>
        <v>115</v>
      </c>
      <c r="B119" s="637" t="s">
        <v>5021</v>
      </c>
      <c r="C119" s="638">
        <v>69206</v>
      </c>
      <c r="D119" s="639" t="s">
        <v>5022</v>
      </c>
      <c r="E119" s="637" t="s">
        <v>5023</v>
      </c>
      <c r="F119" s="641" t="s">
        <v>141</v>
      </c>
      <c r="G119" s="291">
        <f t="shared" si="3"/>
        <v>1</v>
      </c>
      <c r="H119" s="291" t="s">
        <v>101</v>
      </c>
      <c r="I119" s="188">
        <f t="shared" si="4"/>
        <v>1</v>
      </c>
      <c r="J119" s="188" t="e">
        <f>+IF(#REF!="Issued",1,IF(#REF!="Not Issued",2,"Nil"))</f>
        <v>#REF!</v>
      </c>
      <c r="K119" s="188" t="s">
        <v>2885</v>
      </c>
      <c r="L119" s="292" t="s">
        <v>4902</v>
      </c>
      <c r="M119" s="96" t="s">
        <v>2886</v>
      </c>
    </row>
    <row r="120" spans="1:13" s="293" customFormat="1" ht="12.75" customHeight="1" x14ac:dyDescent="0.2">
      <c r="A120" s="288">
        <f t="shared" si="5"/>
        <v>116</v>
      </c>
      <c r="B120" s="637" t="s">
        <v>5024</v>
      </c>
      <c r="C120" s="638">
        <v>68761</v>
      </c>
      <c r="D120" s="639" t="s">
        <v>5025</v>
      </c>
      <c r="E120" s="637" t="s">
        <v>5026</v>
      </c>
      <c r="F120" s="641" t="s">
        <v>141</v>
      </c>
      <c r="G120" s="291">
        <f t="shared" si="3"/>
        <v>1</v>
      </c>
      <c r="H120" s="291" t="s">
        <v>101</v>
      </c>
      <c r="I120" s="188">
        <f t="shared" si="4"/>
        <v>1</v>
      </c>
      <c r="J120" s="188" t="e">
        <f>+IF(#REF!="Issued",1,IF(#REF!="Not Issued",2,"Nil"))</f>
        <v>#REF!</v>
      </c>
      <c r="K120" s="188" t="s">
        <v>2890</v>
      </c>
      <c r="L120" s="292"/>
      <c r="M120" s="96" t="s">
        <v>2891</v>
      </c>
    </row>
    <row r="121" spans="1:13" s="293" customFormat="1" ht="12.75" customHeight="1" x14ac:dyDescent="0.2">
      <c r="A121" s="288">
        <f t="shared" si="5"/>
        <v>117</v>
      </c>
      <c r="B121" s="637" t="s">
        <v>5027</v>
      </c>
      <c r="C121" s="638">
        <v>67939</v>
      </c>
      <c r="D121" s="639" t="s">
        <v>5028</v>
      </c>
      <c r="E121" s="637" t="s">
        <v>5029</v>
      </c>
      <c r="F121" s="640" t="s">
        <v>141</v>
      </c>
      <c r="G121" s="291">
        <f t="shared" si="3"/>
        <v>1</v>
      </c>
      <c r="H121" s="291" t="s">
        <v>101</v>
      </c>
      <c r="I121" s="188">
        <f t="shared" si="4"/>
        <v>1</v>
      </c>
      <c r="J121" s="188" t="e">
        <f>+IF(#REF!="Issued",1,IF(#REF!="Not Issued",2,"Nil"))</f>
        <v>#REF!</v>
      </c>
      <c r="K121" s="188" t="s">
        <v>2895</v>
      </c>
      <c r="L121" s="292"/>
      <c r="M121" s="96" t="s">
        <v>2896</v>
      </c>
    </row>
    <row r="122" spans="1:13" s="293" customFormat="1" ht="12.75" customHeight="1" x14ac:dyDescent="0.2">
      <c r="A122" s="288">
        <f t="shared" si="5"/>
        <v>118</v>
      </c>
      <c r="B122" s="637" t="s">
        <v>5038</v>
      </c>
      <c r="C122" s="638">
        <v>67942</v>
      </c>
      <c r="D122" s="639" t="s">
        <v>4827</v>
      </c>
      <c r="E122" s="637" t="s">
        <v>5039</v>
      </c>
      <c r="F122" s="640" t="s">
        <v>141</v>
      </c>
      <c r="G122" s="291">
        <f t="shared" si="3"/>
        <v>1</v>
      </c>
      <c r="H122" s="291" t="s">
        <v>101</v>
      </c>
      <c r="I122" s="188">
        <f t="shared" si="4"/>
        <v>1</v>
      </c>
      <c r="J122" s="188" t="e">
        <f>+IF(#REF!="Issued",1,IF(#REF!="Not Issued",2,"Nil"))</f>
        <v>#REF!</v>
      </c>
      <c r="K122" s="188" t="s">
        <v>2900</v>
      </c>
      <c r="L122" s="292"/>
      <c r="M122" s="96" t="s">
        <v>2901</v>
      </c>
    </row>
    <row r="123" spans="1:13" s="293" customFormat="1" ht="12.75" customHeight="1" x14ac:dyDescent="0.2">
      <c r="A123" s="288">
        <f t="shared" si="5"/>
        <v>119</v>
      </c>
      <c r="B123" s="637" t="s">
        <v>5042</v>
      </c>
      <c r="C123" s="638">
        <v>67944</v>
      </c>
      <c r="D123" s="639" t="s">
        <v>2353</v>
      </c>
      <c r="E123" s="637" t="s">
        <v>5043</v>
      </c>
      <c r="F123" s="641" t="s">
        <v>141</v>
      </c>
      <c r="G123" s="291">
        <f t="shared" si="3"/>
        <v>1</v>
      </c>
      <c r="H123" s="291" t="s">
        <v>101</v>
      </c>
      <c r="I123" s="188">
        <f t="shared" si="4"/>
        <v>1</v>
      </c>
      <c r="J123" s="188" t="e">
        <f>+IF(#REF!="Issued",1,IF(#REF!="Not Issued",2,"Nil"))</f>
        <v>#REF!</v>
      </c>
      <c r="K123" s="188" t="s">
        <v>2905</v>
      </c>
      <c r="L123" s="292"/>
      <c r="M123" s="96" t="s">
        <v>2906</v>
      </c>
    </row>
    <row r="124" spans="1:13" s="293" customFormat="1" ht="12.75" customHeight="1" x14ac:dyDescent="0.2">
      <c r="A124" s="288">
        <f t="shared" si="5"/>
        <v>120</v>
      </c>
      <c r="B124" s="637" t="s">
        <v>5044</v>
      </c>
      <c r="C124" s="638">
        <v>67945</v>
      </c>
      <c r="D124" s="639" t="s">
        <v>5045</v>
      </c>
      <c r="E124" s="637" t="s">
        <v>4461</v>
      </c>
      <c r="F124" s="640" t="s">
        <v>141</v>
      </c>
      <c r="G124" s="291">
        <f t="shared" si="3"/>
        <v>1</v>
      </c>
      <c r="H124" s="291" t="s">
        <v>101</v>
      </c>
      <c r="I124" s="188">
        <f t="shared" si="4"/>
        <v>1</v>
      </c>
      <c r="J124" s="188" t="e">
        <f>+IF(#REF!="Issued",1,IF(#REF!="Not Issued",2,"Nil"))</f>
        <v>#REF!</v>
      </c>
      <c r="K124" s="188" t="s">
        <v>2910</v>
      </c>
      <c r="L124" s="292"/>
      <c r="M124" s="96" t="s">
        <v>2911</v>
      </c>
    </row>
    <row r="125" spans="1:13" s="293" customFormat="1" ht="12.75" customHeight="1" x14ac:dyDescent="0.2">
      <c r="A125" s="288">
        <f t="shared" si="5"/>
        <v>121</v>
      </c>
      <c r="B125" s="637" t="s">
        <v>5046</v>
      </c>
      <c r="C125" s="638">
        <v>67946</v>
      </c>
      <c r="D125" s="639" t="s">
        <v>5047</v>
      </c>
      <c r="E125" s="637" t="s">
        <v>4039</v>
      </c>
      <c r="F125" s="640" t="s">
        <v>141</v>
      </c>
      <c r="G125" s="291">
        <f t="shared" si="3"/>
        <v>1</v>
      </c>
      <c r="H125" s="291" t="s">
        <v>101</v>
      </c>
      <c r="I125" s="188">
        <f t="shared" si="4"/>
        <v>1</v>
      </c>
      <c r="J125" s="188" t="e">
        <f>+IF(#REF!="Issued",1,IF(#REF!="Not Issued",2,"Nil"))</f>
        <v>#REF!</v>
      </c>
      <c r="K125" s="188" t="s">
        <v>2915</v>
      </c>
      <c r="L125" s="292"/>
      <c r="M125" s="96" t="s">
        <v>2916</v>
      </c>
    </row>
    <row r="126" spans="1:13" s="293" customFormat="1" ht="12.75" customHeight="1" x14ac:dyDescent="0.2">
      <c r="A126" s="288">
        <f t="shared" si="5"/>
        <v>122</v>
      </c>
      <c r="B126" s="637" t="s">
        <v>5051</v>
      </c>
      <c r="C126" s="638">
        <v>67948</v>
      </c>
      <c r="D126" s="639" t="s">
        <v>5052</v>
      </c>
      <c r="E126" s="637" t="s">
        <v>5053</v>
      </c>
      <c r="F126" s="640" t="s">
        <v>141</v>
      </c>
      <c r="G126" s="291">
        <f t="shared" si="3"/>
        <v>1</v>
      </c>
      <c r="H126" s="291" t="s">
        <v>101</v>
      </c>
      <c r="I126" s="188">
        <f t="shared" si="4"/>
        <v>1</v>
      </c>
      <c r="J126" s="188" t="e">
        <f>+IF(#REF!="Issued",1,IF(#REF!="Not Issued",2,"Nil"))</f>
        <v>#REF!</v>
      </c>
      <c r="K126" s="188" t="s">
        <v>4922</v>
      </c>
      <c r="L126" s="292"/>
      <c r="M126" s="96" t="s">
        <v>4923</v>
      </c>
    </row>
    <row r="127" spans="1:13" s="293" customFormat="1" ht="12.75" customHeight="1" x14ac:dyDescent="0.2">
      <c r="A127" s="288">
        <f t="shared" si="5"/>
        <v>123</v>
      </c>
      <c r="B127" s="637" t="s">
        <v>5065</v>
      </c>
      <c r="C127" s="638">
        <v>67951</v>
      </c>
      <c r="D127" s="639" t="s">
        <v>5066</v>
      </c>
      <c r="E127" s="637" t="s">
        <v>5067</v>
      </c>
      <c r="F127" s="624" t="s">
        <v>166</v>
      </c>
      <c r="G127" s="291">
        <f t="shared" si="3"/>
        <v>2</v>
      </c>
      <c r="H127" s="291" t="s">
        <v>101</v>
      </c>
      <c r="I127" s="188">
        <f t="shared" si="4"/>
        <v>1</v>
      </c>
      <c r="J127" s="188" t="e">
        <f>+IF(#REF!="Issued",1,IF(#REF!="Not Issued",2,"Nil"))</f>
        <v>#REF!</v>
      </c>
      <c r="K127" s="188" t="s">
        <v>2920</v>
      </c>
      <c r="L127" s="292"/>
      <c r="M127" s="96" t="s">
        <v>2921</v>
      </c>
    </row>
    <row r="128" spans="1:13" s="293" customFormat="1" ht="12.75" customHeight="1" x14ac:dyDescent="0.2">
      <c r="A128" s="288">
        <f t="shared" si="5"/>
        <v>124</v>
      </c>
      <c r="B128" s="637" t="s">
        <v>5068</v>
      </c>
      <c r="C128" s="638">
        <v>67952</v>
      </c>
      <c r="D128" s="639" t="s">
        <v>5069</v>
      </c>
      <c r="E128" s="637" t="s">
        <v>1107</v>
      </c>
      <c r="F128" s="642" t="s">
        <v>166</v>
      </c>
      <c r="G128" s="291">
        <f t="shared" si="3"/>
        <v>2</v>
      </c>
      <c r="H128" s="291" t="s">
        <v>101</v>
      </c>
      <c r="I128" s="188">
        <f t="shared" si="4"/>
        <v>1</v>
      </c>
      <c r="J128" s="188" t="e">
        <f>+IF(#REF!="Issued",1,IF(#REF!="Not Issued",2,"Nil"))</f>
        <v>#REF!</v>
      </c>
      <c r="K128" s="188" t="s">
        <v>2924</v>
      </c>
      <c r="L128" s="292"/>
      <c r="M128" s="96" t="s">
        <v>2925</v>
      </c>
    </row>
    <row r="129" spans="1:13" s="293" customFormat="1" ht="12.75" customHeight="1" x14ac:dyDescent="0.2">
      <c r="A129" s="288">
        <f t="shared" si="5"/>
        <v>125</v>
      </c>
      <c r="B129" s="637" t="s">
        <v>5070</v>
      </c>
      <c r="C129" s="638">
        <v>67953</v>
      </c>
      <c r="D129" s="639" t="s">
        <v>5071</v>
      </c>
      <c r="E129" s="637" t="s">
        <v>5072</v>
      </c>
      <c r="F129" s="640" t="s">
        <v>141</v>
      </c>
      <c r="G129" s="291">
        <f t="shared" si="3"/>
        <v>1</v>
      </c>
      <c r="H129" s="291" t="s">
        <v>101</v>
      </c>
      <c r="I129" s="188">
        <f t="shared" si="4"/>
        <v>1</v>
      </c>
      <c r="J129" s="188" t="e">
        <f>+IF(#REF!="Issued",1,IF(#REF!="Not Issued",2,"Nil"))</f>
        <v>#REF!</v>
      </c>
      <c r="K129" s="188" t="s">
        <v>2929</v>
      </c>
      <c r="L129" s="292"/>
      <c r="M129" s="96" t="s">
        <v>2930</v>
      </c>
    </row>
    <row r="130" spans="1:13" s="293" customFormat="1" ht="12.75" customHeight="1" x14ac:dyDescent="0.2">
      <c r="A130" s="288">
        <f t="shared" si="5"/>
        <v>126</v>
      </c>
      <c r="B130" s="637" t="s">
        <v>5073</v>
      </c>
      <c r="C130" s="638">
        <v>67954</v>
      </c>
      <c r="D130" s="639" t="s">
        <v>5074</v>
      </c>
      <c r="E130" s="637" t="s">
        <v>4637</v>
      </c>
      <c r="F130" s="641" t="s">
        <v>141</v>
      </c>
      <c r="G130" s="291">
        <f t="shared" si="3"/>
        <v>1</v>
      </c>
      <c r="H130" s="291" t="s">
        <v>101</v>
      </c>
      <c r="I130" s="188">
        <f t="shared" si="4"/>
        <v>1</v>
      </c>
      <c r="J130" s="188" t="e">
        <f>+IF(#REF!="Issued",1,IF(#REF!="Not Issued",2,"Nil"))</f>
        <v>#REF!</v>
      </c>
      <c r="K130" s="188" t="s">
        <v>2934</v>
      </c>
      <c r="L130" s="292"/>
      <c r="M130" s="96" t="s">
        <v>2935</v>
      </c>
    </row>
    <row r="131" spans="1:13" s="293" customFormat="1" ht="12.75" customHeight="1" x14ac:dyDescent="0.2">
      <c r="A131" s="288">
        <f t="shared" si="5"/>
        <v>127</v>
      </c>
      <c r="B131" s="637" t="s">
        <v>5075</v>
      </c>
      <c r="C131" s="638">
        <v>67955</v>
      </c>
      <c r="D131" s="639" t="s">
        <v>5076</v>
      </c>
      <c r="E131" s="637" t="s">
        <v>5077</v>
      </c>
      <c r="F131" s="641" t="s">
        <v>141</v>
      </c>
      <c r="G131" s="291">
        <f t="shared" si="3"/>
        <v>1</v>
      </c>
      <c r="H131" s="291" t="s">
        <v>101</v>
      </c>
      <c r="I131" s="188">
        <f t="shared" si="4"/>
        <v>1</v>
      </c>
      <c r="J131" s="188" t="e">
        <f>+IF(#REF!="Issued",1,IF(#REF!="Not Issued",2,"Nil"))</f>
        <v>#REF!</v>
      </c>
      <c r="K131" s="188" t="s">
        <v>2938</v>
      </c>
      <c r="L131" s="292"/>
      <c r="M131" s="96" t="s">
        <v>2939</v>
      </c>
    </row>
    <row r="132" spans="1:13" s="293" customFormat="1" ht="12.75" customHeight="1" x14ac:dyDescent="0.2">
      <c r="A132" s="288">
        <f t="shared" si="5"/>
        <v>128</v>
      </c>
      <c r="B132" s="637" t="s">
        <v>5080</v>
      </c>
      <c r="C132" s="638">
        <v>67957</v>
      </c>
      <c r="D132" s="639" t="s">
        <v>5081</v>
      </c>
      <c r="E132" s="637" t="s">
        <v>2962</v>
      </c>
      <c r="F132" s="641" t="s">
        <v>141</v>
      </c>
      <c r="G132" s="291">
        <f t="shared" si="3"/>
        <v>1</v>
      </c>
      <c r="H132" s="291" t="s">
        <v>101</v>
      </c>
      <c r="I132" s="188">
        <f t="shared" si="4"/>
        <v>1</v>
      </c>
      <c r="J132" s="188" t="e">
        <f>+IF(#REF!="Issued",1,IF(#REF!="Not Issued",2,"Nil"))</f>
        <v>#REF!</v>
      </c>
      <c r="K132" s="188" t="s">
        <v>2943</v>
      </c>
      <c r="L132" s="292"/>
      <c r="M132" s="96" t="s">
        <v>2944</v>
      </c>
    </row>
    <row r="133" spans="1:13" s="293" customFormat="1" ht="12.75" customHeight="1" x14ac:dyDescent="0.2">
      <c r="A133" s="288">
        <f t="shared" si="5"/>
        <v>129</v>
      </c>
      <c r="B133" s="637" t="s">
        <v>5082</v>
      </c>
      <c r="C133" s="638">
        <v>67958</v>
      </c>
      <c r="D133" s="639" t="s">
        <v>5083</v>
      </c>
      <c r="E133" s="637" t="s">
        <v>273</v>
      </c>
      <c r="F133" s="624" t="s">
        <v>166</v>
      </c>
      <c r="G133" s="291">
        <f t="shared" ref="G133:G196" si="6">+IF(F133="M",1,IF(F133="f",2,IF(F133="Civ",3,"Error")))</f>
        <v>2</v>
      </c>
      <c r="H133" s="291" t="s">
        <v>101</v>
      </c>
      <c r="I133" s="188">
        <f t="shared" ref="I133:I196" si="7">+IF(H133="Incomplete",5,IF(H133="Complete",1,IF(H133="Incomplete",2,IF(H133="Left",3,IF(H133="Dropped",4,"Error")))))</f>
        <v>1</v>
      </c>
      <c r="J133" s="188" t="e">
        <f>+IF(#REF!="Issued",1,IF(#REF!="Not Issued",2,"Nil"))</f>
        <v>#REF!</v>
      </c>
      <c r="K133" s="188" t="s">
        <v>2948</v>
      </c>
      <c r="L133" s="292"/>
      <c r="M133" s="96" t="s">
        <v>2949</v>
      </c>
    </row>
    <row r="134" spans="1:13" s="293" customFormat="1" ht="12.75" customHeight="1" x14ac:dyDescent="0.2">
      <c r="A134" s="288">
        <f t="shared" si="5"/>
        <v>130</v>
      </c>
      <c r="B134" s="637" t="s">
        <v>5087</v>
      </c>
      <c r="C134" s="638">
        <v>67960</v>
      </c>
      <c r="D134" s="639" t="s">
        <v>5088</v>
      </c>
      <c r="E134" s="637" t="s">
        <v>812</v>
      </c>
      <c r="F134" s="641" t="s">
        <v>141</v>
      </c>
      <c r="G134" s="291">
        <f t="shared" si="6"/>
        <v>1</v>
      </c>
      <c r="H134" s="291" t="s">
        <v>101</v>
      </c>
      <c r="I134" s="188">
        <f t="shared" si="7"/>
        <v>1</v>
      </c>
      <c r="J134" s="188" t="e">
        <f>+IF(#REF!="Issued",1,IF(#REF!="Not Issued",2,"Nil"))</f>
        <v>#REF!</v>
      </c>
      <c r="K134" s="188" t="s">
        <v>2953</v>
      </c>
      <c r="L134" s="292"/>
      <c r="M134" s="96" t="s">
        <v>2954</v>
      </c>
    </row>
    <row r="135" spans="1:13" s="293" customFormat="1" ht="12.75" customHeight="1" x14ac:dyDescent="0.2">
      <c r="A135" s="288">
        <f t="shared" ref="A135:A198" si="8">+A134+1</f>
        <v>131</v>
      </c>
      <c r="B135" s="637" t="s">
        <v>5095</v>
      </c>
      <c r="C135" s="638">
        <v>67963</v>
      </c>
      <c r="D135" s="639" t="s">
        <v>5096</v>
      </c>
      <c r="E135" s="637" t="s">
        <v>5097</v>
      </c>
      <c r="F135" s="642" t="s">
        <v>166</v>
      </c>
      <c r="G135" s="291">
        <f t="shared" si="6"/>
        <v>2</v>
      </c>
      <c r="H135" s="291" t="s">
        <v>101</v>
      </c>
      <c r="I135" s="188">
        <f t="shared" si="7"/>
        <v>1</v>
      </c>
      <c r="J135" s="188" t="e">
        <f>+IF(#REF!="Issued",1,IF(#REF!="Not Issued",2,"Nil"))</f>
        <v>#REF!</v>
      </c>
      <c r="K135" s="188" t="s">
        <v>2958</v>
      </c>
      <c r="L135" s="292"/>
      <c r="M135" s="96" t="s">
        <v>2959</v>
      </c>
    </row>
    <row r="136" spans="1:13" s="293" customFormat="1" ht="12.75" customHeight="1" x14ac:dyDescent="0.2">
      <c r="A136" s="288">
        <f t="shared" si="8"/>
        <v>132</v>
      </c>
      <c r="B136" s="637" t="s">
        <v>5098</v>
      </c>
      <c r="C136" s="638">
        <v>67964</v>
      </c>
      <c r="D136" s="639" t="s">
        <v>5099</v>
      </c>
      <c r="E136" s="637" t="s">
        <v>5100</v>
      </c>
      <c r="F136" s="641" t="s">
        <v>141</v>
      </c>
      <c r="G136" s="291">
        <f t="shared" si="6"/>
        <v>1</v>
      </c>
      <c r="H136" s="291" t="s">
        <v>101</v>
      </c>
      <c r="I136" s="188">
        <f t="shared" si="7"/>
        <v>1</v>
      </c>
      <c r="J136" s="188" t="e">
        <f>+IF(#REF!="Issued",1,IF(#REF!="Not Issued",2,"Nil"))</f>
        <v>#REF!</v>
      </c>
      <c r="K136" s="188" t="s">
        <v>2963</v>
      </c>
      <c r="L136" s="292"/>
      <c r="M136" s="96" t="s">
        <v>2964</v>
      </c>
    </row>
    <row r="137" spans="1:13" s="293" customFormat="1" ht="12.75" customHeight="1" x14ac:dyDescent="0.2">
      <c r="A137" s="288">
        <f t="shared" si="8"/>
        <v>133</v>
      </c>
      <c r="B137" s="637" t="s">
        <v>5104</v>
      </c>
      <c r="C137" s="638">
        <v>67966</v>
      </c>
      <c r="D137" s="639" t="s">
        <v>5105</v>
      </c>
      <c r="E137" s="637" t="s">
        <v>5106</v>
      </c>
      <c r="F137" s="640" t="s">
        <v>141</v>
      </c>
      <c r="G137" s="291">
        <f t="shared" si="6"/>
        <v>1</v>
      </c>
      <c r="H137" s="291" t="s">
        <v>101</v>
      </c>
      <c r="I137" s="188">
        <f t="shared" si="7"/>
        <v>1</v>
      </c>
      <c r="J137" s="188" t="e">
        <f>+IF(#REF!="Issued",1,IF(#REF!="Not Issued",2,"Nil"))</f>
        <v>#REF!</v>
      </c>
      <c r="K137" s="188" t="s">
        <v>2968</v>
      </c>
      <c r="L137" s="292"/>
      <c r="M137" s="96" t="s">
        <v>2969</v>
      </c>
    </row>
    <row r="138" spans="1:13" s="293" customFormat="1" ht="12.75" customHeight="1" x14ac:dyDescent="0.2">
      <c r="A138" s="288">
        <f t="shared" si="8"/>
        <v>134</v>
      </c>
      <c r="B138" s="637" t="s">
        <v>5107</v>
      </c>
      <c r="C138" s="638">
        <v>67967</v>
      </c>
      <c r="D138" s="639" t="s">
        <v>5108</v>
      </c>
      <c r="E138" s="637" t="s">
        <v>5109</v>
      </c>
      <c r="F138" s="641" t="s">
        <v>141</v>
      </c>
      <c r="G138" s="291">
        <f t="shared" si="6"/>
        <v>1</v>
      </c>
      <c r="H138" s="291" t="s">
        <v>101</v>
      </c>
      <c r="I138" s="188">
        <f t="shared" si="7"/>
        <v>1</v>
      </c>
      <c r="J138" s="188" t="e">
        <f>+IF(#REF!="Issued",1,IF(#REF!="Not Issued",2,"Nil"))</f>
        <v>#REF!</v>
      </c>
      <c r="K138" s="188" t="s">
        <v>2972</v>
      </c>
      <c r="L138" s="292"/>
      <c r="M138" s="96" t="s">
        <v>2973</v>
      </c>
    </row>
    <row r="139" spans="1:13" s="293" customFormat="1" ht="12.75" customHeight="1" x14ac:dyDescent="0.2">
      <c r="A139" s="288">
        <f t="shared" si="8"/>
        <v>135</v>
      </c>
      <c r="B139" s="637" t="s">
        <v>5110</v>
      </c>
      <c r="C139" s="638">
        <v>67968</v>
      </c>
      <c r="D139" s="639" t="s">
        <v>5111</v>
      </c>
      <c r="E139" s="637" t="s">
        <v>5112</v>
      </c>
      <c r="F139" s="624" t="s">
        <v>166</v>
      </c>
      <c r="G139" s="291">
        <f t="shared" si="6"/>
        <v>2</v>
      </c>
      <c r="H139" s="291" t="s">
        <v>101</v>
      </c>
      <c r="I139" s="188">
        <f t="shared" si="7"/>
        <v>1</v>
      </c>
      <c r="J139" s="188" t="e">
        <f>+IF(#REF!="Issued",1,IF(#REF!="Not Issued",2,"Nil"))</f>
        <v>#REF!</v>
      </c>
      <c r="K139" s="188" t="s">
        <v>2977</v>
      </c>
      <c r="L139" s="292"/>
      <c r="M139" s="96" t="s">
        <v>2978</v>
      </c>
    </row>
    <row r="140" spans="1:13" s="293" customFormat="1" ht="12.75" customHeight="1" x14ac:dyDescent="0.2">
      <c r="A140" s="288">
        <f t="shared" si="8"/>
        <v>136</v>
      </c>
      <c r="B140" s="637" t="s">
        <v>5126</v>
      </c>
      <c r="C140" s="638">
        <v>67974</v>
      </c>
      <c r="D140" s="639" t="s">
        <v>5127</v>
      </c>
      <c r="E140" s="637" t="s">
        <v>812</v>
      </c>
      <c r="F140" s="640" t="s">
        <v>141</v>
      </c>
      <c r="G140" s="291">
        <f t="shared" si="6"/>
        <v>1</v>
      </c>
      <c r="H140" s="291" t="s">
        <v>101</v>
      </c>
      <c r="I140" s="188">
        <f t="shared" si="7"/>
        <v>1</v>
      </c>
      <c r="J140" s="188" t="e">
        <f>+IF(#REF!="Issued",1,IF(#REF!="Not Issued",2,"Nil"))</f>
        <v>#REF!</v>
      </c>
      <c r="K140" s="188" t="s">
        <v>4961</v>
      </c>
      <c r="L140" s="292"/>
      <c r="M140" s="96" t="s">
        <v>4962</v>
      </c>
    </row>
    <row r="141" spans="1:13" s="293" customFormat="1" ht="12.75" customHeight="1" x14ac:dyDescent="0.2">
      <c r="A141" s="288">
        <f t="shared" si="8"/>
        <v>137</v>
      </c>
      <c r="B141" s="637" t="s">
        <v>5131</v>
      </c>
      <c r="C141" s="638">
        <v>67976</v>
      </c>
      <c r="D141" s="639" t="s">
        <v>5132</v>
      </c>
      <c r="E141" s="637" t="s">
        <v>5133</v>
      </c>
      <c r="F141" s="624" t="s">
        <v>166</v>
      </c>
      <c r="G141" s="291">
        <f t="shared" si="6"/>
        <v>2</v>
      </c>
      <c r="H141" s="291" t="s">
        <v>101</v>
      </c>
      <c r="I141" s="188">
        <f t="shared" si="7"/>
        <v>1</v>
      </c>
      <c r="J141" s="188" t="e">
        <f>+IF(#REF!="Issued",1,IF(#REF!="Not Issued",2,"Nil"))</f>
        <v>#REF!</v>
      </c>
      <c r="K141" s="188" t="s">
        <v>2987</v>
      </c>
      <c r="L141" s="292"/>
      <c r="M141" s="96" t="s">
        <v>2988</v>
      </c>
    </row>
    <row r="142" spans="1:13" s="293" customFormat="1" ht="12.75" customHeight="1" x14ac:dyDescent="0.2">
      <c r="A142" s="288">
        <f t="shared" si="8"/>
        <v>138</v>
      </c>
      <c r="B142" s="637" t="s">
        <v>5134</v>
      </c>
      <c r="C142" s="638">
        <v>67977</v>
      </c>
      <c r="D142" s="639" t="s">
        <v>5135</v>
      </c>
      <c r="E142" s="637" t="s">
        <v>446</v>
      </c>
      <c r="F142" s="642" t="s">
        <v>166</v>
      </c>
      <c r="G142" s="291">
        <f t="shared" si="6"/>
        <v>2</v>
      </c>
      <c r="H142" s="291" t="s">
        <v>101</v>
      </c>
      <c r="I142" s="188">
        <f t="shared" si="7"/>
        <v>1</v>
      </c>
      <c r="J142" s="188" t="e">
        <f>+IF(#REF!="Issued",1,IF(#REF!="Not Issued",2,"Nil"))</f>
        <v>#REF!</v>
      </c>
      <c r="K142" s="188" t="s">
        <v>2992</v>
      </c>
      <c r="L142" s="292"/>
      <c r="M142" s="96" t="s">
        <v>2993</v>
      </c>
    </row>
    <row r="143" spans="1:13" s="293" customFormat="1" ht="12.75" customHeight="1" x14ac:dyDescent="0.2">
      <c r="A143" s="288">
        <f t="shared" si="8"/>
        <v>139</v>
      </c>
      <c r="B143" s="637" t="s">
        <v>5136</v>
      </c>
      <c r="C143" s="638">
        <v>67978</v>
      </c>
      <c r="D143" s="639" t="s">
        <v>5137</v>
      </c>
      <c r="E143" s="637" t="s">
        <v>5138</v>
      </c>
      <c r="F143" s="624" t="s">
        <v>166</v>
      </c>
      <c r="G143" s="291">
        <f t="shared" si="6"/>
        <v>2</v>
      </c>
      <c r="H143" s="291" t="s">
        <v>101</v>
      </c>
      <c r="I143" s="188">
        <f t="shared" si="7"/>
        <v>1</v>
      </c>
      <c r="J143" s="188" t="e">
        <f>+IF(#REF!="Issued",1,IF(#REF!="Not Issued",2,"Nil"))</f>
        <v>#REF!</v>
      </c>
      <c r="K143" s="188" t="s">
        <v>2997</v>
      </c>
      <c r="L143" s="292"/>
      <c r="M143" s="96" t="s">
        <v>2998</v>
      </c>
    </row>
    <row r="144" spans="1:13" s="293" customFormat="1" ht="12.75" customHeight="1" x14ac:dyDescent="0.2">
      <c r="A144" s="288">
        <f t="shared" si="8"/>
        <v>140</v>
      </c>
      <c r="B144" s="637" t="s">
        <v>5139</v>
      </c>
      <c r="C144" s="638">
        <v>67979</v>
      </c>
      <c r="D144" s="639" t="s">
        <v>5140</v>
      </c>
      <c r="E144" s="637" t="s">
        <v>5141</v>
      </c>
      <c r="F144" s="624" t="s">
        <v>166</v>
      </c>
      <c r="G144" s="291">
        <f t="shared" si="6"/>
        <v>2</v>
      </c>
      <c r="H144" s="291" t="s">
        <v>101</v>
      </c>
      <c r="I144" s="188">
        <f t="shared" si="7"/>
        <v>1</v>
      </c>
      <c r="J144" s="188" t="e">
        <f>+IF(#REF!="Issued",1,IF(#REF!="Not Issued",2,"Nil"))</f>
        <v>#REF!</v>
      </c>
      <c r="K144" s="188" t="s">
        <v>3002</v>
      </c>
      <c r="L144" s="292"/>
      <c r="M144" s="96" t="s">
        <v>3003</v>
      </c>
    </row>
    <row r="145" spans="1:13" s="293" customFormat="1" ht="12.75" customHeight="1" x14ac:dyDescent="0.2">
      <c r="A145" s="288">
        <f t="shared" si="8"/>
        <v>141</v>
      </c>
      <c r="B145" s="637" t="s">
        <v>5147</v>
      </c>
      <c r="C145" s="638">
        <v>67981</v>
      </c>
      <c r="D145" s="639" t="s">
        <v>5148</v>
      </c>
      <c r="E145" s="637" t="s">
        <v>5149</v>
      </c>
      <c r="F145" s="624" t="s">
        <v>166</v>
      </c>
      <c r="G145" s="291">
        <f t="shared" si="6"/>
        <v>2</v>
      </c>
      <c r="H145" s="291" t="s">
        <v>101</v>
      </c>
      <c r="I145" s="188">
        <f t="shared" si="7"/>
        <v>1</v>
      </c>
      <c r="J145" s="188" t="e">
        <f>+IF(#REF!="Issued",1,IF(#REF!="Not Issued",2,"Nil"))</f>
        <v>#REF!</v>
      </c>
      <c r="K145" s="188" t="s">
        <v>3007</v>
      </c>
      <c r="L145" s="292"/>
      <c r="M145" s="96" t="s">
        <v>3008</v>
      </c>
    </row>
    <row r="146" spans="1:13" s="293" customFormat="1" ht="12.75" customHeight="1" x14ac:dyDescent="0.2">
      <c r="A146" s="288">
        <f t="shared" si="8"/>
        <v>142</v>
      </c>
      <c r="B146" s="637" t="s">
        <v>5150</v>
      </c>
      <c r="C146" s="638">
        <v>67982</v>
      </c>
      <c r="D146" s="639" t="s">
        <v>5151</v>
      </c>
      <c r="E146" s="637" t="s">
        <v>4372</v>
      </c>
      <c r="F146" s="642" t="s">
        <v>166</v>
      </c>
      <c r="G146" s="291">
        <f t="shared" si="6"/>
        <v>2</v>
      </c>
      <c r="H146" s="291" t="s">
        <v>101</v>
      </c>
      <c r="I146" s="188">
        <f t="shared" si="7"/>
        <v>1</v>
      </c>
      <c r="J146" s="188" t="e">
        <f>+IF(#REF!="Issued",1,IF(#REF!="Not Issued",2,"Nil"))</f>
        <v>#REF!</v>
      </c>
      <c r="K146" s="188" t="s">
        <v>3012</v>
      </c>
      <c r="L146" s="292"/>
      <c r="M146" s="96" t="s">
        <v>3013</v>
      </c>
    </row>
    <row r="147" spans="1:13" s="293" customFormat="1" ht="12.75" customHeight="1" x14ac:dyDescent="0.2">
      <c r="A147" s="288">
        <f t="shared" si="8"/>
        <v>143</v>
      </c>
      <c r="B147" s="637" t="s">
        <v>5152</v>
      </c>
      <c r="C147" s="638">
        <v>67983</v>
      </c>
      <c r="D147" s="639" t="s">
        <v>5153</v>
      </c>
      <c r="E147" s="637" t="s">
        <v>5154</v>
      </c>
      <c r="F147" s="624" t="s">
        <v>166</v>
      </c>
      <c r="G147" s="291">
        <f t="shared" si="6"/>
        <v>2</v>
      </c>
      <c r="H147" s="291" t="s">
        <v>101</v>
      </c>
      <c r="I147" s="188">
        <f t="shared" si="7"/>
        <v>1</v>
      </c>
      <c r="J147" s="188" t="e">
        <f>+IF(#REF!="Issued",1,IF(#REF!="Not Issued",2,"Nil"))</f>
        <v>#REF!</v>
      </c>
      <c r="K147" s="188" t="s">
        <v>4984</v>
      </c>
      <c r="L147" s="292"/>
      <c r="M147" s="96" t="s">
        <v>4985</v>
      </c>
    </row>
    <row r="148" spans="1:13" s="293" customFormat="1" ht="12.75" customHeight="1" x14ac:dyDescent="0.2">
      <c r="A148" s="288">
        <f t="shared" si="8"/>
        <v>144</v>
      </c>
      <c r="B148" s="637" t="s">
        <v>5155</v>
      </c>
      <c r="C148" s="638">
        <v>67984</v>
      </c>
      <c r="D148" s="639" t="s">
        <v>5156</v>
      </c>
      <c r="E148" s="637" t="s">
        <v>308</v>
      </c>
      <c r="F148" s="624" t="s">
        <v>166</v>
      </c>
      <c r="G148" s="291">
        <f t="shared" si="6"/>
        <v>2</v>
      </c>
      <c r="H148" s="291" t="s">
        <v>101</v>
      </c>
      <c r="I148" s="188">
        <f t="shared" si="7"/>
        <v>1</v>
      </c>
      <c r="J148" s="188" t="e">
        <f>+IF(#REF!="Issued",1,IF(#REF!="Not Issued",2,"Nil"))</f>
        <v>#REF!</v>
      </c>
      <c r="K148" s="188" t="s">
        <v>3017</v>
      </c>
      <c r="L148" s="292"/>
      <c r="M148" s="96" t="s">
        <v>3018</v>
      </c>
    </row>
    <row r="149" spans="1:13" s="293" customFormat="1" ht="12.75" customHeight="1" x14ac:dyDescent="0.2">
      <c r="A149" s="288">
        <f t="shared" si="8"/>
        <v>145</v>
      </c>
      <c r="B149" s="637" t="s">
        <v>5157</v>
      </c>
      <c r="C149" s="638">
        <v>67985</v>
      </c>
      <c r="D149" s="639" t="s">
        <v>5158</v>
      </c>
      <c r="E149" s="637" t="s">
        <v>5159</v>
      </c>
      <c r="F149" s="642" t="s">
        <v>166</v>
      </c>
      <c r="G149" s="291">
        <f t="shared" si="6"/>
        <v>2</v>
      </c>
      <c r="H149" s="291" t="s">
        <v>101</v>
      </c>
      <c r="I149" s="188">
        <f t="shared" si="7"/>
        <v>1</v>
      </c>
      <c r="J149" s="188" t="e">
        <f>+IF(#REF!="Issued",1,IF(#REF!="Not Issued",2,"Nil"))</f>
        <v>#REF!</v>
      </c>
      <c r="K149" s="188" t="s">
        <v>3022</v>
      </c>
      <c r="L149" s="292"/>
      <c r="M149" s="96" t="s">
        <v>3023</v>
      </c>
    </row>
    <row r="150" spans="1:13" s="293" customFormat="1" ht="12.75" customHeight="1" x14ac:dyDescent="0.2">
      <c r="A150" s="288">
        <f t="shared" si="8"/>
        <v>146</v>
      </c>
      <c r="B150" s="637" t="s">
        <v>5160</v>
      </c>
      <c r="C150" s="638">
        <v>59949</v>
      </c>
      <c r="D150" s="639" t="s">
        <v>5161</v>
      </c>
      <c r="E150" s="637" t="s">
        <v>5162</v>
      </c>
      <c r="F150" s="640" t="s">
        <v>141</v>
      </c>
      <c r="G150" s="291">
        <f t="shared" si="6"/>
        <v>1</v>
      </c>
      <c r="H150" s="291" t="s">
        <v>101</v>
      </c>
      <c r="I150" s="188">
        <f t="shared" si="7"/>
        <v>1</v>
      </c>
      <c r="J150" s="188" t="e">
        <f>+IF(#REF!="Issued",1,IF(#REF!="Not Issued",2,"Nil"))</f>
        <v>#REF!</v>
      </c>
      <c r="K150" s="188" t="s">
        <v>3027</v>
      </c>
      <c r="L150" s="292"/>
      <c r="M150" s="96" t="s">
        <v>3028</v>
      </c>
    </row>
    <row r="151" spans="1:13" s="293" customFormat="1" ht="12.75" customHeight="1" x14ac:dyDescent="0.2">
      <c r="A151" s="288">
        <f t="shared" si="8"/>
        <v>147</v>
      </c>
      <c r="B151" s="637" t="s">
        <v>5163</v>
      </c>
      <c r="C151" s="638">
        <v>67987</v>
      </c>
      <c r="D151" s="639" t="s">
        <v>5164</v>
      </c>
      <c r="E151" s="637" t="s">
        <v>1484</v>
      </c>
      <c r="F151" s="642" t="s">
        <v>166</v>
      </c>
      <c r="G151" s="291">
        <f t="shared" si="6"/>
        <v>2</v>
      </c>
      <c r="H151" s="291" t="s">
        <v>101</v>
      </c>
      <c r="I151" s="188">
        <f t="shared" si="7"/>
        <v>1</v>
      </c>
      <c r="J151" s="188" t="e">
        <f>+IF(#REF!="Issued",1,IF(#REF!="Not Issued",2,"Nil"))</f>
        <v>#REF!</v>
      </c>
      <c r="K151" s="188" t="s">
        <v>3031</v>
      </c>
      <c r="L151" s="292"/>
      <c r="M151" s="96" t="s">
        <v>3032</v>
      </c>
    </row>
    <row r="152" spans="1:13" s="293" customFormat="1" ht="12.75" customHeight="1" x14ac:dyDescent="0.2">
      <c r="A152" s="288">
        <f t="shared" si="8"/>
        <v>148</v>
      </c>
      <c r="B152" s="637" t="s">
        <v>5165</v>
      </c>
      <c r="C152" s="638">
        <v>67988</v>
      </c>
      <c r="D152" s="639" t="s">
        <v>5166</v>
      </c>
      <c r="E152" s="637" t="s">
        <v>5167</v>
      </c>
      <c r="F152" s="624" t="s">
        <v>100</v>
      </c>
      <c r="G152" s="291" t="str">
        <f t="shared" si="6"/>
        <v>Error</v>
      </c>
      <c r="H152" s="291" t="s">
        <v>101</v>
      </c>
      <c r="I152" s="188">
        <f t="shared" si="7"/>
        <v>1</v>
      </c>
      <c r="J152" s="188" t="e">
        <f>+IF(#REF!="Issued",1,IF(#REF!="Not Issued",2,"Nil"))</f>
        <v>#REF!</v>
      </c>
      <c r="K152" s="188" t="s">
        <v>3036</v>
      </c>
      <c r="L152" s="292"/>
      <c r="M152" s="96" t="s">
        <v>3037</v>
      </c>
    </row>
    <row r="153" spans="1:13" s="293" customFormat="1" ht="12.75" customHeight="1" x14ac:dyDescent="0.2">
      <c r="A153" s="288">
        <f t="shared" si="8"/>
        <v>149</v>
      </c>
      <c r="B153" s="637" t="s">
        <v>5168</v>
      </c>
      <c r="C153" s="638">
        <v>67989</v>
      </c>
      <c r="D153" s="639" t="s">
        <v>5169</v>
      </c>
      <c r="E153" s="637" t="s">
        <v>5170</v>
      </c>
      <c r="F153" s="642" t="s">
        <v>166</v>
      </c>
      <c r="G153" s="291">
        <f t="shared" si="6"/>
        <v>2</v>
      </c>
      <c r="H153" s="291" t="s">
        <v>101</v>
      </c>
      <c r="I153" s="188">
        <f t="shared" si="7"/>
        <v>1</v>
      </c>
      <c r="J153" s="188" t="e">
        <f>+IF(#REF!="Issued",1,IF(#REF!="Not Issued",2,"Nil"))</f>
        <v>#REF!</v>
      </c>
      <c r="K153" s="188" t="s">
        <v>3041</v>
      </c>
      <c r="L153" s="292"/>
      <c r="M153" s="96" t="s">
        <v>3042</v>
      </c>
    </row>
    <row r="154" spans="1:13" s="293" customFormat="1" ht="12.75" customHeight="1" x14ac:dyDescent="0.2">
      <c r="A154" s="288">
        <f t="shared" si="8"/>
        <v>150</v>
      </c>
      <c r="B154" s="637" t="s">
        <v>5171</v>
      </c>
      <c r="C154" s="638">
        <v>69210</v>
      </c>
      <c r="D154" s="639" t="s">
        <v>5172</v>
      </c>
      <c r="E154" s="637" t="s">
        <v>5173</v>
      </c>
      <c r="F154" s="642" t="s">
        <v>166</v>
      </c>
      <c r="G154" s="291">
        <f t="shared" si="6"/>
        <v>2</v>
      </c>
      <c r="H154" s="291" t="s">
        <v>101</v>
      </c>
      <c r="I154" s="188">
        <f t="shared" si="7"/>
        <v>1</v>
      </c>
      <c r="J154" s="188" t="e">
        <f>+IF(#REF!="Issued",1,IF(#REF!="Not Issued",2,"Nil"))</f>
        <v>#REF!</v>
      </c>
      <c r="K154" s="188" t="s">
        <v>3045</v>
      </c>
      <c r="L154" s="292"/>
      <c r="M154" s="96" t="s">
        <v>3046</v>
      </c>
    </row>
    <row r="155" spans="1:13" s="293" customFormat="1" ht="12.75" customHeight="1" x14ac:dyDescent="0.2">
      <c r="A155" s="288">
        <f t="shared" si="8"/>
        <v>151</v>
      </c>
      <c r="B155" s="637" t="s">
        <v>5174</v>
      </c>
      <c r="C155" s="638">
        <v>67990</v>
      </c>
      <c r="D155" s="639" t="s">
        <v>5175</v>
      </c>
      <c r="E155" s="637" t="s">
        <v>5176</v>
      </c>
      <c r="F155" s="642" t="s">
        <v>166</v>
      </c>
      <c r="G155" s="291">
        <f t="shared" si="6"/>
        <v>2</v>
      </c>
      <c r="H155" s="291" t="s">
        <v>101</v>
      </c>
      <c r="I155" s="188">
        <f t="shared" si="7"/>
        <v>1</v>
      </c>
      <c r="J155" s="188" t="e">
        <f>+IF(#REF!="Issued",1,IF(#REF!="Not Issued",2,"Nil"))</f>
        <v>#REF!</v>
      </c>
      <c r="K155" s="188" t="s">
        <v>3050</v>
      </c>
      <c r="L155" s="292"/>
      <c r="M155" s="96" t="s">
        <v>3051</v>
      </c>
    </row>
    <row r="156" spans="1:13" s="293" customFormat="1" ht="12.75" customHeight="1" x14ac:dyDescent="0.2">
      <c r="A156" s="288">
        <f t="shared" si="8"/>
        <v>152</v>
      </c>
      <c r="B156" s="637" t="s">
        <v>5177</v>
      </c>
      <c r="C156" s="638">
        <v>67991</v>
      </c>
      <c r="D156" s="639" t="s">
        <v>5178</v>
      </c>
      <c r="E156" s="637" t="s">
        <v>2137</v>
      </c>
      <c r="F156" s="624" t="s">
        <v>166</v>
      </c>
      <c r="G156" s="291">
        <f t="shared" si="6"/>
        <v>2</v>
      </c>
      <c r="H156" s="291" t="s">
        <v>101</v>
      </c>
      <c r="I156" s="188">
        <f t="shared" si="7"/>
        <v>1</v>
      </c>
      <c r="J156" s="188" t="e">
        <f>+IF(#REF!="Issued",1,IF(#REF!="Not Issued",2,"Nil"))</f>
        <v>#REF!</v>
      </c>
      <c r="K156" s="188" t="s">
        <v>3055</v>
      </c>
      <c r="L156" s="292"/>
      <c r="M156" s="96" t="s">
        <v>3056</v>
      </c>
    </row>
    <row r="157" spans="1:13" s="293" customFormat="1" ht="12.75" customHeight="1" x14ac:dyDescent="0.2">
      <c r="A157" s="288">
        <f t="shared" si="8"/>
        <v>153</v>
      </c>
      <c r="B157" s="637" t="s">
        <v>5179</v>
      </c>
      <c r="C157" s="638">
        <v>67992</v>
      </c>
      <c r="D157" s="639" t="s">
        <v>5180</v>
      </c>
      <c r="E157" s="637" t="s">
        <v>5181</v>
      </c>
      <c r="F157" s="624" t="s">
        <v>166</v>
      </c>
      <c r="G157" s="291">
        <f t="shared" si="6"/>
        <v>2</v>
      </c>
      <c r="H157" s="291" t="s">
        <v>101</v>
      </c>
      <c r="I157" s="188">
        <f t="shared" si="7"/>
        <v>1</v>
      </c>
      <c r="J157" s="188" t="e">
        <f>+IF(#REF!="Issued",1,IF(#REF!="Not Issued",2,"Nil"))</f>
        <v>#REF!</v>
      </c>
      <c r="K157" s="188" t="s">
        <v>3060</v>
      </c>
      <c r="L157" s="292"/>
      <c r="M157" s="96" t="s">
        <v>3061</v>
      </c>
    </row>
    <row r="158" spans="1:13" s="293" customFormat="1" ht="12.75" customHeight="1" x14ac:dyDescent="0.2">
      <c r="A158" s="288">
        <f t="shared" si="8"/>
        <v>154</v>
      </c>
      <c r="B158" s="637" t="s">
        <v>5185</v>
      </c>
      <c r="C158" s="638">
        <v>68077</v>
      </c>
      <c r="D158" s="639" t="s">
        <v>5186</v>
      </c>
      <c r="E158" s="637" t="s">
        <v>5187</v>
      </c>
      <c r="F158" s="641" t="s">
        <v>141</v>
      </c>
      <c r="G158" s="291">
        <f t="shared" si="6"/>
        <v>1</v>
      </c>
      <c r="H158" s="291" t="s">
        <v>101</v>
      </c>
      <c r="I158" s="188">
        <f t="shared" si="7"/>
        <v>1</v>
      </c>
      <c r="J158" s="188" t="e">
        <f>+IF(#REF!="Issued",1,IF(#REF!="Not Issued",2,"Nil"))</f>
        <v>#REF!</v>
      </c>
      <c r="K158" s="188" t="s">
        <v>3065</v>
      </c>
      <c r="L158" s="292"/>
      <c r="M158" s="96" t="s">
        <v>3066</v>
      </c>
    </row>
    <row r="159" spans="1:13" s="293" customFormat="1" ht="12.75" customHeight="1" x14ac:dyDescent="0.2">
      <c r="A159" s="288">
        <f t="shared" si="8"/>
        <v>155</v>
      </c>
      <c r="B159" s="637" t="s">
        <v>5188</v>
      </c>
      <c r="C159" s="638">
        <v>67993</v>
      </c>
      <c r="D159" s="639" t="s">
        <v>5189</v>
      </c>
      <c r="E159" s="637" t="s">
        <v>5190</v>
      </c>
      <c r="F159" s="641" t="s">
        <v>141</v>
      </c>
      <c r="G159" s="291">
        <f t="shared" si="6"/>
        <v>1</v>
      </c>
      <c r="H159" s="291" t="s">
        <v>101</v>
      </c>
      <c r="I159" s="188">
        <f t="shared" si="7"/>
        <v>1</v>
      </c>
      <c r="J159" s="188" t="e">
        <f>+IF(#REF!="Issued",1,IF(#REF!="Not Issued",2,"Nil"))</f>
        <v>#REF!</v>
      </c>
      <c r="K159" s="188" t="s">
        <v>3070</v>
      </c>
      <c r="L159" s="292"/>
      <c r="M159" s="96" t="s">
        <v>3071</v>
      </c>
    </row>
    <row r="160" spans="1:13" s="293" customFormat="1" ht="12.75" customHeight="1" x14ac:dyDescent="0.2">
      <c r="A160" s="288">
        <f t="shared" si="8"/>
        <v>156</v>
      </c>
      <c r="B160" s="637" t="s">
        <v>5196</v>
      </c>
      <c r="C160" s="638">
        <v>67996</v>
      </c>
      <c r="D160" s="639" t="s">
        <v>5197</v>
      </c>
      <c r="E160" s="637" t="s">
        <v>5198</v>
      </c>
      <c r="F160" s="641" t="s">
        <v>141</v>
      </c>
      <c r="G160" s="291">
        <f t="shared" si="6"/>
        <v>1</v>
      </c>
      <c r="H160" s="291" t="s">
        <v>101</v>
      </c>
      <c r="I160" s="188">
        <f t="shared" si="7"/>
        <v>1</v>
      </c>
      <c r="J160" s="188" t="e">
        <f>+IF(#REF!="Issued",1,IF(#REF!="Not Issued",2,"Nil"))</f>
        <v>#REF!</v>
      </c>
      <c r="K160" s="188" t="s">
        <v>3074</v>
      </c>
      <c r="L160" s="292"/>
      <c r="M160" s="96" t="s">
        <v>3075</v>
      </c>
    </row>
    <row r="161" spans="1:13" s="293" customFormat="1" ht="12.75" customHeight="1" x14ac:dyDescent="0.2">
      <c r="A161" s="288">
        <f t="shared" si="8"/>
        <v>157</v>
      </c>
      <c r="B161" s="637" t="s">
        <v>5202</v>
      </c>
      <c r="C161" s="638">
        <v>67998</v>
      </c>
      <c r="D161" s="639" t="s">
        <v>5203</v>
      </c>
      <c r="E161" s="637" t="s">
        <v>2480</v>
      </c>
      <c r="F161" s="642" t="s">
        <v>166</v>
      </c>
      <c r="G161" s="291">
        <f t="shared" si="6"/>
        <v>2</v>
      </c>
      <c r="H161" s="291" t="s">
        <v>101</v>
      </c>
      <c r="I161" s="188">
        <f t="shared" si="7"/>
        <v>1</v>
      </c>
      <c r="J161" s="188" t="e">
        <f>+IF(#REF!="Issued",1,IF(#REF!="Not Issued",2,"Nil"))</f>
        <v>#REF!</v>
      </c>
      <c r="K161" s="188" t="s">
        <v>3077</v>
      </c>
      <c r="L161" s="292"/>
      <c r="M161" s="96" t="s">
        <v>3078</v>
      </c>
    </row>
    <row r="162" spans="1:13" s="293" customFormat="1" ht="12.75" customHeight="1" x14ac:dyDescent="0.2">
      <c r="A162" s="288">
        <f t="shared" si="8"/>
        <v>158</v>
      </c>
      <c r="B162" s="637" t="s">
        <v>5204</v>
      </c>
      <c r="C162" s="638">
        <v>67999</v>
      </c>
      <c r="D162" s="639" t="s">
        <v>5205</v>
      </c>
      <c r="E162" s="637" t="s">
        <v>5206</v>
      </c>
      <c r="F162" s="640" t="s">
        <v>141</v>
      </c>
      <c r="G162" s="291">
        <f t="shared" si="6"/>
        <v>1</v>
      </c>
      <c r="H162" s="291" t="s">
        <v>101</v>
      </c>
      <c r="I162" s="188">
        <f t="shared" si="7"/>
        <v>1</v>
      </c>
      <c r="J162" s="188" t="e">
        <f>+IF(#REF!="Issued",1,IF(#REF!="Not Issued",2,"Nil"))</f>
        <v>#REF!</v>
      </c>
      <c r="K162" s="188" t="s">
        <v>3086</v>
      </c>
      <c r="L162" s="292"/>
      <c r="M162" s="96" t="s">
        <v>3087</v>
      </c>
    </row>
    <row r="163" spans="1:13" s="293" customFormat="1" ht="12.75" customHeight="1" x14ac:dyDescent="0.2">
      <c r="A163" s="288">
        <f t="shared" si="8"/>
        <v>159</v>
      </c>
      <c r="B163" s="637" t="s">
        <v>5207</v>
      </c>
      <c r="C163" s="638">
        <v>68000</v>
      </c>
      <c r="D163" s="639" t="s">
        <v>5208</v>
      </c>
      <c r="E163" s="637" t="s">
        <v>5209</v>
      </c>
      <c r="F163" s="642" t="s">
        <v>166</v>
      </c>
      <c r="G163" s="291">
        <f t="shared" si="6"/>
        <v>2</v>
      </c>
      <c r="H163" s="291" t="s">
        <v>101</v>
      </c>
      <c r="I163" s="188">
        <f t="shared" si="7"/>
        <v>1</v>
      </c>
      <c r="J163" s="188" t="e">
        <f>+IF(#REF!="Issued",1,IF(#REF!="Not Issued",2,"Nil"))</f>
        <v>#REF!</v>
      </c>
      <c r="K163" s="188" t="s">
        <v>3091</v>
      </c>
      <c r="L163" s="292"/>
      <c r="M163" s="96" t="s">
        <v>3092</v>
      </c>
    </row>
    <row r="164" spans="1:13" s="293" customFormat="1" ht="12.75" customHeight="1" x14ac:dyDescent="0.2">
      <c r="A164" s="288">
        <f t="shared" si="8"/>
        <v>160</v>
      </c>
      <c r="B164" s="637" t="s">
        <v>5210</v>
      </c>
      <c r="C164" s="638">
        <v>68001</v>
      </c>
      <c r="D164" s="639" t="s">
        <v>5211</v>
      </c>
      <c r="E164" s="637" t="s">
        <v>5212</v>
      </c>
      <c r="F164" s="640" t="s">
        <v>141</v>
      </c>
      <c r="G164" s="291">
        <f t="shared" si="6"/>
        <v>1</v>
      </c>
      <c r="H164" s="291" t="s">
        <v>101</v>
      </c>
      <c r="I164" s="188">
        <f t="shared" si="7"/>
        <v>1</v>
      </c>
      <c r="J164" s="188" t="e">
        <f>+IF(#REF!="Issued",1,IF(#REF!="Not Issued",2,"Nil"))</f>
        <v>#REF!</v>
      </c>
      <c r="K164" s="188" t="s">
        <v>3096</v>
      </c>
      <c r="L164" s="292"/>
      <c r="M164" s="96" t="s">
        <v>3097</v>
      </c>
    </row>
    <row r="165" spans="1:13" s="293" customFormat="1" ht="12.75" customHeight="1" x14ac:dyDescent="0.2">
      <c r="A165" s="288">
        <f t="shared" si="8"/>
        <v>161</v>
      </c>
      <c r="B165" s="637" t="s">
        <v>5213</v>
      </c>
      <c r="C165" s="638">
        <v>68002</v>
      </c>
      <c r="D165" s="639" t="s">
        <v>5214</v>
      </c>
      <c r="E165" s="637" t="s">
        <v>5215</v>
      </c>
      <c r="F165" s="624" t="s">
        <v>166</v>
      </c>
      <c r="G165" s="291">
        <f t="shared" si="6"/>
        <v>2</v>
      </c>
      <c r="H165" s="291" t="s">
        <v>101</v>
      </c>
      <c r="I165" s="188">
        <f t="shared" si="7"/>
        <v>1</v>
      </c>
      <c r="J165" s="188" t="e">
        <f>+IF(#REF!="Issued",1,IF(#REF!="Not Issued",2,"Nil"))</f>
        <v>#REF!</v>
      </c>
      <c r="K165" s="188" t="s">
        <v>3101</v>
      </c>
      <c r="L165" s="292"/>
      <c r="M165" s="96" t="s">
        <v>3102</v>
      </c>
    </row>
    <row r="166" spans="1:13" s="293" customFormat="1" ht="12.75" customHeight="1" x14ac:dyDescent="0.2">
      <c r="A166" s="288">
        <f t="shared" si="8"/>
        <v>162</v>
      </c>
      <c r="B166" s="637" t="s">
        <v>5216</v>
      </c>
      <c r="C166" s="638">
        <v>68003</v>
      </c>
      <c r="D166" s="639" t="s">
        <v>5217</v>
      </c>
      <c r="E166" s="637" t="s">
        <v>5218</v>
      </c>
      <c r="F166" s="641" t="s">
        <v>141</v>
      </c>
      <c r="G166" s="291">
        <f t="shared" si="6"/>
        <v>1</v>
      </c>
      <c r="H166" s="291" t="s">
        <v>101</v>
      </c>
      <c r="I166" s="188">
        <f t="shared" si="7"/>
        <v>1</v>
      </c>
      <c r="J166" s="188" t="e">
        <f>+IF(#REF!="Issued",1,IF(#REF!="Not Issued",2,"Nil"))</f>
        <v>#REF!</v>
      </c>
      <c r="K166" s="188" t="s">
        <v>3106</v>
      </c>
      <c r="L166" s="292"/>
      <c r="M166" s="96" t="s">
        <v>3107</v>
      </c>
    </row>
    <row r="167" spans="1:13" s="293" customFormat="1" ht="12.75" customHeight="1" x14ac:dyDescent="0.2">
      <c r="A167" s="288">
        <f t="shared" si="8"/>
        <v>163</v>
      </c>
      <c r="B167" s="637" t="s">
        <v>5219</v>
      </c>
      <c r="C167" s="638">
        <v>68004</v>
      </c>
      <c r="D167" s="639" t="s">
        <v>5220</v>
      </c>
      <c r="E167" s="637" t="s">
        <v>5221</v>
      </c>
      <c r="F167" s="640" t="s">
        <v>141</v>
      </c>
      <c r="G167" s="291">
        <f t="shared" si="6"/>
        <v>1</v>
      </c>
      <c r="H167" s="291" t="s">
        <v>101</v>
      </c>
      <c r="I167" s="188">
        <f t="shared" si="7"/>
        <v>1</v>
      </c>
      <c r="J167" s="188" t="e">
        <f>+IF(#REF!="Issued",1,IF(#REF!="Not Issued",2,"Nil"))</f>
        <v>#REF!</v>
      </c>
      <c r="K167" s="188" t="s">
        <v>3111</v>
      </c>
      <c r="L167" s="292"/>
      <c r="M167" s="96" t="s">
        <v>3112</v>
      </c>
    </row>
    <row r="168" spans="1:13" s="293" customFormat="1" ht="12.75" customHeight="1" x14ac:dyDescent="0.2">
      <c r="A168" s="288">
        <f t="shared" si="8"/>
        <v>164</v>
      </c>
      <c r="B168" s="637" t="s">
        <v>5222</v>
      </c>
      <c r="C168" s="638">
        <v>68005</v>
      </c>
      <c r="D168" s="639" t="s">
        <v>5223</v>
      </c>
      <c r="E168" s="637" t="s">
        <v>5224</v>
      </c>
      <c r="F168" s="640" t="s">
        <v>141</v>
      </c>
      <c r="G168" s="291">
        <f t="shared" si="6"/>
        <v>1</v>
      </c>
      <c r="H168" s="291" t="s">
        <v>101</v>
      </c>
      <c r="I168" s="188">
        <f t="shared" si="7"/>
        <v>1</v>
      </c>
      <c r="J168" s="188" t="e">
        <f>+IF(#REF!="Issued",1,IF(#REF!="Not Issued",2,"Nil"))</f>
        <v>#REF!</v>
      </c>
      <c r="K168" s="188" t="s">
        <v>3116</v>
      </c>
      <c r="L168" s="292"/>
      <c r="M168" s="96" t="s">
        <v>3117</v>
      </c>
    </row>
    <row r="169" spans="1:13" s="293" customFormat="1" ht="12.75" customHeight="1" x14ac:dyDescent="0.2">
      <c r="A169" s="288">
        <f t="shared" si="8"/>
        <v>165</v>
      </c>
      <c r="B169" s="637" t="s">
        <v>5226</v>
      </c>
      <c r="C169" s="638">
        <v>65413</v>
      </c>
      <c r="D169" s="639" t="s">
        <v>3894</v>
      </c>
      <c r="E169" s="637" t="s">
        <v>3895</v>
      </c>
      <c r="F169" s="640" t="s">
        <v>141</v>
      </c>
      <c r="G169" s="291">
        <f t="shared" si="6"/>
        <v>1</v>
      </c>
      <c r="H169" s="291" t="s">
        <v>101</v>
      </c>
      <c r="I169" s="188">
        <f t="shared" si="7"/>
        <v>1</v>
      </c>
      <c r="J169" s="188" t="e">
        <f>+IF(#REF!="Issued",1,IF(#REF!="Not Issued",2,"Nil"))</f>
        <v>#REF!</v>
      </c>
      <c r="K169" s="188" t="s">
        <v>3121</v>
      </c>
      <c r="L169" s="292"/>
      <c r="M169" s="96" t="s">
        <v>3122</v>
      </c>
    </row>
    <row r="170" spans="1:13" s="293" customFormat="1" ht="12.75" customHeight="1" x14ac:dyDescent="0.2">
      <c r="A170" s="288">
        <f t="shared" si="8"/>
        <v>166</v>
      </c>
      <c r="B170" s="637" t="s">
        <v>5227</v>
      </c>
      <c r="C170" s="638">
        <v>68007</v>
      </c>
      <c r="D170" s="639" t="s">
        <v>5228</v>
      </c>
      <c r="E170" s="637" t="s">
        <v>5229</v>
      </c>
      <c r="F170" s="640" t="s">
        <v>141</v>
      </c>
      <c r="G170" s="291">
        <f t="shared" si="6"/>
        <v>1</v>
      </c>
      <c r="H170" s="291" t="s">
        <v>101</v>
      </c>
      <c r="I170" s="188">
        <f t="shared" si="7"/>
        <v>1</v>
      </c>
      <c r="J170" s="188" t="e">
        <f>+IF(#REF!="Issued",1,IF(#REF!="Not Issued",2,"Nil"))</f>
        <v>#REF!</v>
      </c>
      <c r="K170" s="188" t="s">
        <v>3126</v>
      </c>
      <c r="L170" s="292"/>
      <c r="M170" s="96" t="s">
        <v>3127</v>
      </c>
    </row>
    <row r="171" spans="1:13" s="293" customFormat="1" ht="12.75" customHeight="1" x14ac:dyDescent="0.2">
      <c r="A171" s="288">
        <f t="shared" si="8"/>
        <v>167</v>
      </c>
      <c r="B171" s="637" t="s">
        <v>5230</v>
      </c>
      <c r="C171" s="638">
        <v>68008</v>
      </c>
      <c r="D171" s="639" t="s">
        <v>5231</v>
      </c>
      <c r="E171" s="637" t="s">
        <v>2080</v>
      </c>
      <c r="F171" s="642" t="s">
        <v>166</v>
      </c>
      <c r="G171" s="291">
        <f t="shared" si="6"/>
        <v>2</v>
      </c>
      <c r="H171" s="291" t="s">
        <v>101</v>
      </c>
      <c r="I171" s="188">
        <f t="shared" si="7"/>
        <v>1</v>
      </c>
      <c r="J171" s="188" t="e">
        <f>+IF(#REF!="Issued",1,IF(#REF!="Not Issued",2,"Nil"))</f>
        <v>#REF!</v>
      </c>
      <c r="K171" s="188" t="s">
        <v>3130</v>
      </c>
      <c r="L171" s="292"/>
      <c r="M171" s="96" t="s">
        <v>3131</v>
      </c>
    </row>
    <row r="172" spans="1:13" s="293" customFormat="1" ht="12.75" customHeight="1" x14ac:dyDescent="0.2">
      <c r="A172" s="288">
        <f t="shared" si="8"/>
        <v>168</v>
      </c>
      <c r="B172" s="637" t="s">
        <v>5240</v>
      </c>
      <c r="C172" s="638">
        <v>68011</v>
      </c>
      <c r="D172" s="639" t="s">
        <v>5241</v>
      </c>
      <c r="E172" s="637" t="s">
        <v>5242</v>
      </c>
      <c r="F172" s="641" t="s">
        <v>141</v>
      </c>
      <c r="G172" s="291">
        <f t="shared" si="6"/>
        <v>1</v>
      </c>
      <c r="H172" s="291" t="s">
        <v>101</v>
      </c>
      <c r="I172" s="188">
        <f t="shared" si="7"/>
        <v>1</v>
      </c>
      <c r="J172" s="188" t="e">
        <f>+IF(#REF!="Issued",1,IF(#REF!="Not Issued",2,"Nil"))</f>
        <v>#REF!</v>
      </c>
      <c r="K172" s="188" t="s">
        <v>3135</v>
      </c>
      <c r="L172" s="292"/>
      <c r="M172" s="96" t="s">
        <v>3136</v>
      </c>
    </row>
    <row r="173" spans="1:13" s="293" customFormat="1" ht="12.75" customHeight="1" x14ac:dyDescent="0.2">
      <c r="A173" s="288">
        <f t="shared" si="8"/>
        <v>169</v>
      </c>
      <c r="B173" s="637" t="s">
        <v>5253</v>
      </c>
      <c r="C173" s="638">
        <v>68016</v>
      </c>
      <c r="D173" s="639" t="s">
        <v>5254</v>
      </c>
      <c r="E173" s="637" t="s">
        <v>2073</v>
      </c>
      <c r="F173" s="642" t="s">
        <v>166</v>
      </c>
      <c r="G173" s="291">
        <f t="shared" si="6"/>
        <v>2</v>
      </c>
      <c r="H173" s="291" t="s">
        <v>101</v>
      </c>
      <c r="I173" s="188">
        <f t="shared" si="7"/>
        <v>1</v>
      </c>
      <c r="J173" s="188" t="e">
        <f>+IF(#REF!="Issued",1,IF(#REF!="Not Issued",2,"Nil"))</f>
        <v>#REF!</v>
      </c>
      <c r="K173" s="188" t="s">
        <v>3139</v>
      </c>
      <c r="L173" s="292"/>
      <c r="M173" s="96" t="s">
        <v>3140</v>
      </c>
    </row>
    <row r="174" spans="1:13" s="293" customFormat="1" ht="12.75" customHeight="1" x14ac:dyDescent="0.2">
      <c r="A174" s="288">
        <f t="shared" si="8"/>
        <v>170</v>
      </c>
      <c r="B174" s="637" t="s">
        <v>5255</v>
      </c>
      <c r="C174" s="638">
        <v>68017</v>
      </c>
      <c r="D174" s="639" t="s">
        <v>5256</v>
      </c>
      <c r="E174" s="637" t="s">
        <v>5257</v>
      </c>
      <c r="F174" s="642" t="s">
        <v>166</v>
      </c>
      <c r="G174" s="291">
        <f t="shared" si="6"/>
        <v>2</v>
      </c>
      <c r="H174" s="291" t="s">
        <v>101</v>
      </c>
      <c r="I174" s="188">
        <f t="shared" si="7"/>
        <v>1</v>
      </c>
      <c r="J174" s="188" t="e">
        <f>+IF(#REF!="Issued",1,IF(#REF!="Not Issued",2,"Nil"))</f>
        <v>#REF!</v>
      </c>
      <c r="K174" s="188" t="s">
        <v>3144</v>
      </c>
      <c r="L174" s="292"/>
      <c r="M174" s="96" t="s">
        <v>3145</v>
      </c>
    </row>
    <row r="175" spans="1:13" s="293" customFormat="1" ht="12.75" customHeight="1" x14ac:dyDescent="0.2">
      <c r="A175" s="288">
        <f t="shared" si="8"/>
        <v>171</v>
      </c>
      <c r="B175" s="637" t="s">
        <v>5261</v>
      </c>
      <c r="C175" s="638">
        <v>68019</v>
      </c>
      <c r="D175" s="639" t="s">
        <v>5262</v>
      </c>
      <c r="E175" s="637" t="s">
        <v>5263</v>
      </c>
      <c r="F175" s="641" t="s">
        <v>141</v>
      </c>
      <c r="G175" s="291">
        <f t="shared" si="6"/>
        <v>1</v>
      </c>
      <c r="H175" s="291" t="s">
        <v>101</v>
      </c>
      <c r="I175" s="188">
        <f t="shared" si="7"/>
        <v>1</v>
      </c>
      <c r="J175" s="188" t="e">
        <f>+IF(#REF!="Issued",1,IF(#REF!="Not Issued",2,"Nil"))</f>
        <v>#REF!</v>
      </c>
      <c r="K175" s="188" t="s">
        <v>3149</v>
      </c>
      <c r="L175" s="292"/>
      <c r="M175" s="96" t="s">
        <v>3150</v>
      </c>
    </row>
    <row r="176" spans="1:13" s="293" customFormat="1" ht="12.75" customHeight="1" x14ac:dyDescent="0.2">
      <c r="A176" s="288">
        <f t="shared" si="8"/>
        <v>172</v>
      </c>
      <c r="B176" s="637" t="s">
        <v>5264</v>
      </c>
      <c r="C176" s="638">
        <v>68020</v>
      </c>
      <c r="D176" s="639" t="s">
        <v>5265</v>
      </c>
      <c r="E176" s="637" t="s">
        <v>5266</v>
      </c>
      <c r="F176" s="640" t="s">
        <v>141</v>
      </c>
      <c r="G176" s="291">
        <f t="shared" si="6"/>
        <v>1</v>
      </c>
      <c r="H176" s="291" t="s">
        <v>101</v>
      </c>
      <c r="I176" s="188">
        <f t="shared" si="7"/>
        <v>1</v>
      </c>
      <c r="J176" s="188" t="e">
        <f>+IF(#REF!="Issued",1,IF(#REF!="Not Issued",2,"Nil"))</f>
        <v>#REF!</v>
      </c>
      <c r="K176" s="188" t="s">
        <v>5063</v>
      </c>
      <c r="L176" s="292"/>
      <c r="M176" s="96" t="s">
        <v>5064</v>
      </c>
    </row>
    <row r="177" spans="1:13" s="293" customFormat="1" ht="12.75" customHeight="1" x14ac:dyDescent="0.2">
      <c r="A177" s="288">
        <f t="shared" si="8"/>
        <v>173</v>
      </c>
      <c r="B177" s="637" t="s">
        <v>5268</v>
      </c>
      <c r="C177" s="638">
        <v>68021</v>
      </c>
      <c r="D177" s="639" t="s">
        <v>5269</v>
      </c>
      <c r="E177" s="637" t="s">
        <v>4630</v>
      </c>
      <c r="F177" s="641" t="s">
        <v>141</v>
      </c>
      <c r="G177" s="291">
        <f t="shared" si="6"/>
        <v>1</v>
      </c>
      <c r="H177" s="291" t="s">
        <v>101</v>
      </c>
      <c r="I177" s="188">
        <f t="shared" si="7"/>
        <v>1</v>
      </c>
      <c r="J177" s="188" t="e">
        <f>+IF(#REF!="Issued",1,IF(#REF!="Not Issued",2,"Nil"))</f>
        <v>#REF!</v>
      </c>
      <c r="K177" s="188" t="s">
        <v>3154</v>
      </c>
      <c r="L177" s="292"/>
      <c r="M177" s="96" t="s">
        <v>3155</v>
      </c>
    </row>
    <row r="178" spans="1:13" s="293" customFormat="1" ht="12.75" customHeight="1" x14ac:dyDescent="0.2">
      <c r="A178" s="288">
        <f t="shared" si="8"/>
        <v>174</v>
      </c>
      <c r="B178" s="637" t="s">
        <v>5270</v>
      </c>
      <c r="C178" s="638">
        <v>68022</v>
      </c>
      <c r="D178" s="639" t="s">
        <v>3030</v>
      </c>
      <c r="E178" s="637" t="s">
        <v>4372</v>
      </c>
      <c r="F178" s="624" t="s">
        <v>166</v>
      </c>
      <c r="G178" s="291">
        <f t="shared" si="6"/>
        <v>2</v>
      </c>
      <c r="H178" s="291" t="s">
        <v>101</v>
      </c>
      <c r="I178" s="188">
        <f t="shared" si="7"/>
        <v>1</v>
      </c>
      <c r="J178" s="188" t="e">
        <f>+IF(#REF!="Issued",1,IF(#REF!="Not Issued",2,"Nil"))</f>
        <v>#REF!</v>
      </c>
      <c r="K178" s="188" t="s">
        <v>3159</v>
      </c>
      <c r="L178" s="292"/>
      <c r="M178" s="96" t="s">
        <v>3160</v>
      </c>
    </row>
    <row r="179" spans="1:13" s="293" customFormat="1" ht="12.75" customHeight="1" x14ac:dyDescent="0.2">
      <c r="A179" s="288">
        <f t="shared" si="8"/>
        <v>175</v>
      </c>
      <c r="B179" s="637" t="s">
        <v>5272</v>
      </c>
      <c r="C179" s="638">
        <v>68074</v>
      </c>
      <c r="D179" s="639" t="s">
        <v>5273</v>
      </c>
      <c r="E179" s="637" t="s">
        <v>5274</v>
      </c>
      <c r="F179" s="640" t="s">
        <v>141</v>
      </c>
      <c r="G179" s="291">
        <f t="shared" si="6"/>
        <v>1</v>
      </c>
      <c r="H179" s="291" t="s">
        <v>101</v>
      </c>
      <c r="I179" s="188">
        <f t="shared" si="7"/>
        <v>1</v>
      </c>
      <c r="J179" s="188" t="e">
        <f>+IF(#REF!="Issued",1,IF(#REF!="Not Issued",2,"Nil"))</f>
        <v>#REF!</v>
      </c>
      <c r="K179" s="188" t="s">
        <v>3164</v>
      </c>
      <c r="L179" s="292"/>
      <c r="M179" s="96" t="s">
        <v>3165</v>
      </c>
    </row>
    <row r="180" spans="1:13" s="293" customFormat="1" ht="12.75" customHeight="1" x14ac:dyDescent="0.2">
      <c r="A180" s="288">
        <f t="shared" si="8"/>
        <v>176</v>
      </c>
      <c r="B180" s="637" t="s">
        <v>5275</v>
      </c>
      <c r="C180" s="638">
        <v>68023</v>
      </c>
      <c r="D180" s="639" t="s">
        <v>5276</v>
      </c>
      <c r="E180" s="637" t="s">
        <v>4718</v>
      </c>
      <c r="F180" s="642" t="s">
        <v>166</v>
      </c>
      <c r="G180" s="291">
        <f t="shared" si="6"/>
        <v>2</v>
      </c>
      <c r="H180" s="291" t="s">
        <v>101</v>
      </c>
      <c r="I180" s="188">
        <f t="shared" si="7"/>
        <v>1</v>
      </c>
      <c r="J180" s="188" t="e">
        <f>+IF(#REF!="Issued",1,IF(#REF!="Not Issued",2,"Nil"))</f>
        <v>#REF!</v>
      </c>
      <c r="K180" s="188" t="s">
        <v>3169</v>
      </c>
      <c r="L180" s="292"/>
      <c r="M180" s="96" t="s">
        <v>3170</v>
      </c>
    </row>
    <row r="181" spans="1:13" s="293" customFormat="1" ht="12.75" customHeight="1" x14ac:dyDescent="0.2">
      <c r="A181" s="288">
        <f t="shared" si="8"/>
        <v>177</v>
      </c>
      <c r="B181" s="637" t="s">
        <v>5280</v>
      </c>
      <c r="C181" s="638">
        <v>68025</v>
      </c>
      <c r="D181" s="639" t="s">
        <v>5281</v>
      </c>
      <c r="E181" s="637" t="s">
        <v>4207</v>
      </c>
      <c r="F181" s="642" t="s">
        <v>166</v>
      </c>
      <c r="G181" s="291">
        <f t="shared" si="6"/>
        <v>2</v>
      </c>
      <c r="H181" s="291" t="s">
        <v>101</v>
      </c>
      <c r="I181" s="188">
        <f t="shared" si="7"/>
        <v>1</v>
      </c>
      <c r="J181" s="188" t="e">
        <f>+IF(#REF!="Issued",1,IF(#REF!="Not Issued",2,"Nil"))</f>
        <v>#REF!</v>
      </c>
      <c r="K181" s="188" t="s">
        <v>3174</v>
      </c>
      <c r="L181" s="292"/>
      <c r="M181" s="96" t="s">
        <v>3175</v>
      </c>
    </row>
    <row r="182" spans="1:13" s="293" customFormat="1" ht="12.75" customHeight="1" x14ac:dyDescent="0.2">
      <c r="A182" s="288">
        <f t="shared" si="8"/>
        <v>178</v>
      </c>
      <c r="B182" s="637" t="s">
        <v>5282</v>
      </c>
      <c r="C182" s="638">
        <v>68026</v>
      </c>
      <c r="D182" s="639" t="s">
        <v>3264</v>
      </c>
      <c r="E182" s="637" t="s">
        <v>5283</v>
      </c>
      <c r="F182" s="641" t="s">
        <v>141</v>
      </c>
      <c r="G182" s="291">
        <f t="shared" si="6"/>
        <v>1</v>
      </c>
      <c r="H182" s="291" t="s">
        <v>101</v>
      </c>
      <c r="I182" s="188">
        <f t="shared" si="7"/>
        <v>1</v>
      </c>
      <c r="J182" s="188" t="e">
        <f>+IF(#REF!="Issued",1,IF(#REF!="Not Issued",2,"Nil"))</f>
        <v>#REF!</v>
      </c>
      <c r="K182" s="188" t="s">
        <v>3179</v>
      </c>
      <c r="L182" s="292"/>
      <c r="M182" s="96" t="s">
        <v>3180</v>
      </c>
    </row>
    <row r="183" spans="1:13" s="293" customFormat="1" ht="12.75" customHeight="1" x14ac:dyDescent="0.2">
      <c r="A183" s="288">
        <f t="shared" si="8"/>
        <v>179</v>
      </c>
      <c r="B183" s="637" t="s">
        <v>5292</v>
      </c>
      <c r="C183" s="638">
        <v>68029</v>
      </c>
      <c r="D183" s="639" t="s">
        <v>4675</v>
      </c>
      <c r="E183" s="637" t="s">
        <v>812</v>
      </c>
      <c r="F183" s="642" t="s">
        <v>166</v>
      </c>
      <c r="G183" s="291">
        <f t="shared" si="6"/>
        <v>2</v>
      </c>
      <c r="H183" s="291" t="s">
        <v>101</v>
      </c>
      <c r="I183" s="188">
        <f t="shared" si="7"/>
        <v>1</v>
      </c>
      <c r="J183" s="188" t="e">
        <f>+IF(#REF!="Issued",1,IF(#REF!="Not Issued",2,"Nil"))</f>
        <v>#REF!</v>
      </c>
      <c r="K183" s="188" t="s">
        <v>3184</v>
      </c>
      <c r="L183" s="292"/>
      <c r="M183" s="96" t="s">
        <v>3185</v>
      </c>
    </row>
    <row r="184" spans="1:13" s="293" customFormat="1" ht="12.75" customHeight="1" x14ac:dyDescent="0.2">
      <c r="A184" s="288">
        <f t="shared" si="8"/>
        <v>180</v>
      </c>
      <c r="B184" s="637" t="s">
        <v>5293</v>
      </c>
      <c r="C184" s="638">
        <v>68030</v>
      </c>
      <c r="D184" s="639" t="s">
        <v>5294</v>
      </c>
      <c r="E184" s="637" t="s">
        <v>2805</v>
      </c>
      <c r="F184" s="624" t="s">
        <v>166</v>
      </c>
      <c r="G184" s="291">
        <f t="shared" si="6"/>
        <v>2</v>
      </c>
      <c r="H184" s="291" t="s">
        <v>101</v>
      </c>
      <c r="I184" s="188">
        <f t="shared" si="7"/>
        <v>1</v>
      </c>
      <c r="J184" s="188" t="e">
        <f>+IF(#REF!="Issued",1,IF(#REF!="Not Issued",2,"Nil"))</f>
        <v>#REF!</v>
      </c>
      <c r="K184" s="188" t="s">
        <v>3189</v>
      </c>
      <c r="L184" s="292"/>
      <c r="M184" s="96" t="s">
        <v>3190</v>
      </c>
    </row>
    <row r="185" spans="1:13" s="293" customFormat="1" ht="12.75" customHeight="1" x14ac:dyDescent="0.2">
      <c r="A185" s="288">
        <f t="shared" si="8"/>
        <v>181</v>
      </c>
      <c r="B185" s="637" t="s">
        <v>5295</v>
      </c>
      <c r="C185" s="638">
        <v>68031</v>
      </c>
      <c r="D185" s="639" t="s">
        <v>5296</v>
      </c>
      <c r="E185" s="637" t="s">
        <v>5173</v>
      </c>
      <c r="F185" s="642" t="s">
        <v>166</v>
      </c>
      <c r="G185" s="291">
        <f t="shared" si="6"/>
        <v>2</v>
      </c>
      <c r="H185" s="291" t="s">
        <v>101</v>
      </c>
      <c r="I185" s="188">
        <f t="shared" si="7"/>
        <v>1</v>
      </c>
      <c r="J185" s="188" t="e">
        <f>+IF(#REF!="Issued",1,IF(#REF!="Not Issued",2,"Nil"))</f>
        <v>#REF!</v>
      </c>
      <c r="K185" s="188" t="s">
        <v>3194</v>
      </c>
      <c r="L185" s="292"/>
      <c r="M185" s="96" t="s">
        <v>3195</v>
      </c>
    </row>
    <row r="186" spans="1:13" s="293" customFormat="1" ht="12.75" customHeight="1" x14ac:dyDescent="0.2">
      <c r="A186" s="288">
        <f t="shared" si="8"/>
        <v>182</v>
      </c>
      <c r="B186" s="637" t="s">
        <v>5297</v>
      </c>
      <c r="C186" s="638">
        <v>68032</v>
      </c>
      <c r="D186" s="639" t="s">
        <v>5298</v>
      </c>
      <c r="E186" s="637" t="s">
        <v>662</v>
      </c>
      <c r="F186" s="640" t="s">
        <v>141</v>
      </c>
      <c r="G186" s="291">
        <f t="shared" si="6"/>
        <v>1</v>
      </c>
      <c r="H186" s="291" t="s">
        <v>101</v>
      </c>
      <c r="I186" s="188">
        <f t="shared" si="7"/>
        <v>1</v>
      </c>
      <c r="J186" s="188" t="e">
        <f>+IF(#REF!="Issued",1,IF(#REF!="Not Issued",2,"Nil"))</f>
        <v>#REF!</v>
      </c>
      <c r="K186" s="188" t="s">
        <v>3199</v>
      </c>
      <c r="L186" s="292"/>
      <c r="M186" s="96" t="s">
        <v>3200</v>
      </c>
    </row>
    <row r="187" spans="1:13" s="293" customFormat="1" ht="12.75" customHeight="1" x14ac:dyDescent="0.2">
      <c r="A187" s="288">
        <f t="shared" si="8"/>
        <v>183</v>
      </c>
      <c r="B187" s="637" t="s">
        <v>5299</v>
      </c>
      <c r="C187" s="638">
        <v>68033</v>
      </c>
      <c r="D187" s="639" t="s">
        <v>5300</v>
      </c>
      <c r="E187" s="637" t="s">
        <v>5301</v>
      </c>
      <c r="F187" s="642" t="s">
        <v>166</v>
      </c>
      <c r="G187" s="291">
        <f t="shared" si="6"/>
        <v>2</v>
      </c>
      <c r="H187" s="291" t="s">
        <v>101</v>
      </c>
      <c r="I187" s="188">
        <f t="shared" si="7"/>
        <v>1</v>
      </c>
      <c r="J187" s="188" t="e">
        <f>+IF(#REF!="Issued",1,IF(#REF!="Not Issued",2,"Nil"))</f>
        <v>#REF!</v>
      </c>
      <c r="K187" s="188" t="s">
        <v>3203</v>
      </c>
      <c r="L187" s="292"/>
      <c r="M187" s="96" t="s">
        <v>3204</v>
      </c>
    </row>
    <row r="188" spans="1:13" s="293" customFormat="1" ht="12.75" customHeight="1" x14ac:dyDescent="0.2">
      <c r="A188" s="288">
        <f t="shared" si="8"/>
        <v>184</v>
      </c>
      <c r="B188" s="637" t="s">
        <v>5305</v>
      </c>
      <c r="C188" s="638">
        <v>68034</v>
      </c>
      <c r="D188" s="639" t="s">
        <v>5306</v>
      </c>
      <c r="E188" s="637" t="s">
        <v>5307</v>
      </c>
      <c r="F188" s="624" t="s">
        <v>166</v>
      </c>
      <c r="G188" s="291">
        <f t="shared" si="6"/>
        <v>2</v>
      </c>
      <c r="H188" s="291" t="s">
        <v>101</v>
      </c>
      <c r="I188" s="188">
        <f t="shared" si="7"/>
        <v>1</v>
      </c>
      <c r="J188" s="188" t="e">
        <f>+IF(#REF!="Issued",1,IF(#REF!="Not Issued",2,"Nil"))</f>
        <v>#REF!</v>
      </c>
      <c r="K188" s="188" t="s">
        <v>3208</v>
      </c>
      <c r="L188" s="292"/>
      <c r="M188" s="96" t="s">
        <v>3209</v>
      </c>
    </row>
    <row r="189" spans="1:13" s="293" customFormat="1" ht="12.75" customHeight="1" x14ac:dyDescent="0.2">
      <c r="A189" s="288">
        <f t="shared" si="8"/>
        <v>185</v>
      </c>
      <c r="B189" s="637" t="s">
        <v>5311</v>
      </c>
      <c r="C189" s="638">
        <v>68035</v>
      </c>
      <c r="D189" s="639" t="s">
        <v>1031</v>
      </c>
      <c r="E189" s="637" t="s">
        <v>5312</v>
      </c>
      <c r="F189" s="641" t="s">
        <v>141</v>
      </c>
      <c r="G189" s="291">
        <f t="shared" si="6"/>
        <v>1</v>
      </c>
      <c r="H189" s="291" t="s">
        <v>101</v>
      </c>
      <c r="I189" s="188">
        <f t="shared" si="7"/>
        <v>1</v>
      </c>
      <c r="J189" s="188" t="e">
        <f>+IF(#REF!="Issued",1,IF(#REF!="Not Issued",2,"Nil"))</f>
        <v>#REF!</v>
      </c>
      <c r="K189" s="188" t="s">
        <v>3213</v>
      </c>
      <c r="L189" s="292"/>
      <c r="M189" s="96" t="s">
        <v>3214</v>
      </c>
    </row>
    <row r="190" spans="1:13" s="293" customFormat="1" ht="12.75" customHeight="1" x14ac:dyDescent="0.2">
      <c r="A190" s="288">
        <f t="shared" si="8"/>
        <v>186</v>
      </c>
      <c r="B190" s="637" t="s">
        <v>5313</v>
      </c>
      <c r="C190" s="638">
        <v>68036</v>
      </c>
      <c r="D190" s="639" t="s">
        <v>5314</v>
      </c>
      <c r="E190" s="637" t="s">
        <v>5315</v>
      </c>
      <c r="F190" s="642" t="s">
        <v>166</v>
      </c>
      <c r="G190" s="291">
        <f t="shared" si="6"/>
        <v>2</v>
      </c>
      <c r="H190" s="291" t="s">
        <v>101</v>
      </c>
      <c r="I190" s="188">
        <f t="shared" si="7"/>
        <v>1</v>
      </c>
      <c r="J190" s="188" t="e">
        <f>+IF(#REF!="Issued",1,IF(#REF!="Not Issued",2,"Nil"))</f>
        <v>#REF!</v>
      </c>
      <c r="K190" s="188" t="s">
        <v>3218</v>
      </c>
      <c r="L190" s="292"/>
      <c r="M190" s="96" t="s">
        <v>3219</v>
      </c>
    </row>
    <row r="191" spans="1:13" s="293" customFormat="1" ht="12.75" customHeight="1" x14ac:dyDescent="0.2">
      <c r="A191" s="288">
        <f t="shared" si="8"/>
        <v>187</v>
      </c>
      <c r="B191" s="637" t="s">
        <v>5316</v>
      </c>
      <c r="C191" s="638">
        <v>68037</v>
      </c>
      <c r="D191" s="639" t="s">
        <v>5317</v>
      </c>
      <c r="E191" s="637" t="s">
        <v>5318</v>
      </c>
      <c r="F191" s="624" t="s">
        <v>166</v>
      </c>
      <c r="G191" s="291">
        <f t="shared" si="6"/>
        <v>2</v>
      </c>
      <c r="H191" s="291" t="s">
        <v>101</v>
      </c>
      <c r="I191" s="188">
        <f t="shared" si="7"/>
        <v>1</v>
      </c>
      <c r="J191" s="188" t="e">
        <f>+IF(#REF!="Issued",1,IF(#REF!="Not Issued",2,"Nil"))</f>
        <v>#REF!</v>
      </c>
      <c r="K191" s="188" t="s">
        <v>3222</v>
      </c>
      <c r="L191" s="292"/>
      <c r="M191" s="96" t="s">
        <v>3223</v>
      </c>
    </row>
    <row r="192" spans="1:13" s="293" customFormat="1" ht="12.75" customHeight="1" x14ac:dyDescent="0.2">
      <c r="A192" s="288">
        <f t="shared" si="8"/>
        <v>188</v>
      </c>
      <c r="B192" s="637" t="s">
        <v>5322</v>
      </c>
      <c r="C192" s="638">
        <v>68039</v>
      </c>
      <c r="D192" s="639" t="s">
        <v>5323</v>
      </c>
      <c r="E192" s="637" t="s">
        <v>5318</v>
      </c>
      <c r="F192" s="642" t="s">
        <v>166</v>
      </c>
      <c r="G192" s="291">
        <f t="shared" si="6"/>
        <v>2</v>
      </c>
      <c r="H192" s="291" t="s">
        <v>101</v>
      </c>
      <c r="I192" s="188">
        <f t="shared" si="7"/>
        <v>1</v>
      </c>
      <c r="J192" s="188" t="e">
        <f>+IF(#REF!="Issued",1,IF(#REF!="Not Issued",2,"Nil"))</f>
        <v>#REF!</v>
      </c>
      <c r="K192" s="188" t="s">
        <v>3226</v>
      </c>
      <c r="L192" s="292"/>
      <c r="M192" s="96" t="s">
        <v>3227</v>
      </c>
    </row>
    <row r="193" spans="1:13" s="293" customFormat="1" ht="12.75" customHeight="1" x14ac:dyDescent="0.2">
      <c r="A193" s="288">
        <f t="shared" si="8"/>
        <v>189</v>
      </c>
      <c r="B193" s="637" t="s">
        <v>5324</v>
      </c>
      <c r="C193" s="638">
        <v>68040</v>
      </c>
      <c r="D193" s="639" t="s">
        <v>5325</v>
      </c>
      <c r="E193" s="637" t="s">
        <v>5326</v>
      </c>
      <c r="F193" s="642" t="s">
        <v>166</v>
      </c>
      <c r="G193" s="291">
        <f t="shared" si="6"/>
        <v>2</v>
      </c>
      <c r="H193" s="291" t="s">
        <v>101</v>
      </c>
      <c r="I193" s="188">
        <f t="shared" si="7"/>
        <v>1</v>
      </c>
      <c r="J193" s="188" t="e">
        <f>+IF(#REF!="Issued",1,IF(#REF!="Not Issued",2,"Nil"))</f>
        <v>#REF!</v>
      </c>
      <c r="K193" s="188" t="s">
        <v>3231</v>
      </c>
      <c r="L193" s="292"/>
      <c r="M193" s="96" t="s">
        <v>3232</v>
      </c>
    </row>
    <row r="194" spans="1:13" s="293" customFormat="1" ht="12.75" customHeight="1" x14ac:dyDescent="0.2">
      <c r="A194" s="288">
        <f t="shared" si="8"/>
        <v>190</v>
      </c>
      <c r="B194" s="637" t="s">
        <v>5327</v>
      </c>
      <c r="C194" s="638">
        <v>68041</v>
      </c>
      <c r="D194" s="639" t="s">
        <v>5328</v>
      </c>
      <c r="E194" s="637" t="s">
        <v>5329</v>
      </c>
      <c r="F194" s="624" t="s">
        <v>166</v>
      </c>
      <c r="G194" s="291">
        <f t="shared" si="6"/>
        <v>2</v>
      </c>
      <c r="H194" s="291" t="s">
        <v>101</v>
      </c>
      <c r="I194" s="188">
        <f t="shared" si="7"/>
        <v>1</v>
      </c>
      <c r="J194" s="188" t="e">
        <f>+IF(#REF!="Issued",1,IF(#REF!="Not Issued",2,"Nil"))</f>
        <v>#REF!</v>
      </c>
      <c r="K194" s="188" t="s">
        <v>3236</v>
      </c>
      <c r="L194" s="292"/>
      <c r="M194" s="96" t="s">
        <v>3237</v>
      </c>
    </row>
    <row r="195" spans="1:13" s="293" customFormat="1" ht="12.75" customHeight="1" x14ac:dyDescent="0.2">
      <c r="A195" s="288">
        <f t="shared" si="8"/>
        <v>191</v>
      </c>
      <c r="B195" s="637" t="s">
        <v>5333</v>
      </c>
      <c r="C195" s="638">
        <v>68043</v>
      </c>
      <c r="D195" s="639" t="s">
        <v>5334</v>
      </c>
      <c r="E195" s="637" t="s">
        <v>1872</v>
      </c>
      <c r="F195" s="640" t="s">
        <v>141</v>
      </c>
      <c r="G195" s="291">
        <f t="shared" si="6"/>
        <v>1</v>
      </c>
      <c r="H195" s="291" t="s">
        <v>101</v>
      </c>
      <c r="I195" s="188">
        <f t="shared" si="7"/>
        <v>1</v>
      </c>
      <c r="J195" s="188" t="e">
        <f>+IF(#REF!="Issued",1,IF(#REF!="Not Issued",2,"Nil"))</f>
        <v>#REF!</v>
      </c>
      <c r="K195" s="188" t="s">
        <v>3241</v>
      </c>
      <c r="L195" s="292"/>
      <c r="M195" s="96" t="s">
        <v>3242</v>
      </c>
    </row>
    <row r="196" spans="1:13" s="293" customFormat="1" ht="12.75" customHeight="1" x14ac:dyDescent="0.2">
      <c r="A196" s="288">
        <f t="shared" si="8"/>
        <v>192</v>
      </c>
      <c r="B196" s="637" t="s">
        <v>5335</v>
      </c>
      <c r="C196" s="638">
        <v>69209</v>
      </c>
      <c r="D196" s="639" t="s">
        <v>5336</v>
      </c>
      <c r="E196" s="637" t="s">
        <v>5337</v>
      </c>
      <c r="F196" s="640" t="s">
        <v>141</v>
      </c>
      <c r="G196" s="291">
        <f t="shared" si="6"/>
        <v>1</v>
      </c>
      <c r="H196" s="291" t="s">
        <v>101</v>
      </c>
      <c r="I196" s="188">
        <f t="shared" si="7"/>
        <v>1</v>
      </c>
      <c r="J196" s="188" t="e">
        <f>+IF(#REF!="Issued",1,IF(#REF!="Not Issued",2,"Nil"))</f>
        <v>#REF!</v>
      </c>
      <c r="K196" s="188" t="s">
        <v>3245</v>
      </c>
      <c r="L196" s="292"/>
      <c r="M196" s="96" t="s">
        <v>3246</v>
      </c>
    </row>
    <row r="197" spans="1:13" s="293" customFormat="1" ht="12.75" customHeight="1" x14ac:dyDescent="0.2">
      <c r="A197" s="288">
        <f t="shared" si="8"/>
        <v>193</v>
      </c>
      <c r="B197" s="637" t="s">
        <v>5341</v>
      </c>
      <c r="C197" s="638">
        <v>68045</v>
      </c>
      <c r="D197" s="639" t="s">
        <v>5342</v>
      </c>
      <c r="E197" s="637" t="s">
        <v>5343</v>
      </c>
      <c r="F197" s="642" t="s">
        <v>166</v>
      </c>
      <c r="G197" s="291">
        <f t="shared" ref="G197:G260" si="9">+IF(F197="M",1,IF(F197="f",2,IF(F197="Civ",3,"Error")))</f>
        <v>2</v>
      </c>
      <c r="H197" s="291" t="s">
        <v>101</v>
      </c>
      <c r="I197" s="188">
        <f t="shared" ref="I197:I260" si="10">+IF(H197="Incomplete",5,IF(H197="Complete",1,IF(H197="Incomplete",2,IF(H197="Left",3,IF(H197="Dropped",4,"Error")))))</f>
        <v>1</v>
      </c>
      <c r="J197" s="188" t="e">
        <f>+IF(#REF!="Issued",1,IF(#REF!="Not Issued",2,"Nil"))</f>
        <v>#REF!</v>
      </c>
      <c r="K197" s="188" t="s">
        <v>3250</v>
      </c>
      <c r="L197" s="292"/>
      <c r="M197" s="96" t="s">
        <v>3251</v>
      </c>
    </row>
    <row r="198" spans="1:13" s="293" customFormat="1" ht="12.75" customHeight="1" x14ac:dyDescent="0.2">
      <c r="A198" s="288">
        <f t="shared" si="8"/>
        <v>194</v>
      </c>
      <c r="B198" s="637" t="s">
        <v>5349</v>
      </c>
      <c r="C198" s="638">
        <v>68048</v>
      </c>
      <c r="D198" s="639" t="s">
        <v>5350</v>
      </c>
      <c r="E198" s="637" t="s">
        <v>2257</v>
      </c>
      <c r="F198" s="624" t="s">
        <v>166</v>
      </c>
      <c r="G198" s="291">
        <f t="shared" si="9"/>
        <v>2</v>
      </c>
      <c r="H198" s="291" t="s">
        <v>101</v>
      </c>
      <c r="I198" s="188">
        <f t="shared" si="10"/>
        <v>1</v>
      </c>
      <c r="J198" s="188" t="e">
        <f>+IF(#REF!="Issued",1,IF(#REF!="Not Issued",2,"Nil"))</f>
        <v>#REF!</v>
      </c>
      <c r="K198" s="188" t="s">
        <v>3255</v>
      </c>
      <c r="L198" s="292"/>
      <c r="M198" s="96" t="s">
        <v>3256</v>
      </c>
    </row>
    <row r="199" spans="1:13" s="293" customFormat="1" ht="12.75" customHeight="1" x14ac:dyDescent="0.2">
      <c r="A199" s="288">
        <f t="shared" ref="A199:A262" si="11">+A198+1</f>
        <v>195</v>
      </c>
      <c r="B199" s="637" t="s">
        <v>5354</v>
      </c>
      <c r="C199" s="638">
        <v>68049</v>
      </c>
      <c r="D199" s="639" t="s">
        <v>5355</v>
      </c>
      <c r="E199" s="637" t="s">
        <v>5356</v>
      </c>
      <c r="F199" s="641" t="s">
        <v>141</v>
      </c>
      <c r="G199" s="291">
        <f t="shared" si="9"/>
        <v>1</v>
      </c>
      <c r="H199" s="291" t="s">
        <v>101</v>
      </c>
      <c r="I199" s="188">
        <f t="shared" si="10"/>
        <v>1</v>
      </c>
      <c r="J199" s="188" t="e">
        <f>+IF(#REF!="Issued",1,IF(#REF!="Not Issued",2,"Nil"))</f>
        <v>#REF!</v>
      </c>
      <c r="K199" s="188" t="s">
        <v>3260</v>
      </c>
      <c r="L199" s="292"/>
      <c r="M199" s="96" t="s">
        <v>3261</v>
      </c>
    </row>
    <row r="200" spans="1:13" s="293" customFormat="1" ht="12.75" customHeight="1" x14ac:dyDescent="0.2">
      <c r="A200" s="288">
        <f t="shared" si="11"/>
        <v>196</v>
      </c>
      <c r="B200" s="637" t="s">
        <v>5357</v>
      </c>
      <c r="C200" s="638">
        <v>68050</v>
      </c>
      <c r="D200" s="639" t="s">
        <v>5358</v>
      </c>
      <c r="E200" s="637" t="s">
        <v>5359</v>
      </c>
      <c r="F200" s="640" t="s">
        <v>141</v>
      </c>
      <c r="G200" s="291">
        <f t="shared" si="9"/>
        <v>1</v>
      </c>
      <c r="H200" s="291" t="s">
        <v>101</v>
      </c>
      <c r="I200" s="188">
        <f t="shared" si="10"/>
        <v>1</v>
      </c>
      <c r="J200" s="188" t="e">
        <f>+IF(#REF!="Issued",1,IF(#REF!="Not Issued",2,"Nil"))</f>
        <v>#REF!</v>
      </c>
      <c r="K200" s="188" t="s">
        <v>3265</v>
      </c>
      <c r="L200" s="292"/>
      <c r="M200" s="96" t="s">
        <v>3266</v>
      </c>
    </row>
    <row r="201" spans="1:13" s="293" customFormat="1" ht="12.75" customHeight="1" x14ac:dyDescent="0.2">
      <c r="A201" s="288">
        <f t="shared" si="11"/>
        <v>197</v>
      </c>
      <c r="B201" s="637" t="s">
        <v>5369</v>
      </c>
      <c r="C201" s="638">
        <v>68053</v>
      </c>
      <c r="D201" s="639" t="s">
        <v>5370</v>
      </c>
      <c r="E201" s="637" t="s">
        <v>5371</v>
      </c>
      <c r="F201" s="640" t="s">
        <v>141</v>
      </c>
      <c r="G201" s="291">
        <f t="shared" si="9"/>
        <v>1</v>
      </c>
      <c r="H201" s="291" t="s">
        <v>101</v>
      </c>
      <c r="I201" s="188">
        <f t="shared" si="10"/>
        <v>1</v>
      </c>
      <c r="J201" s="188" t="e">
        <f>+IF(#REF!="Issued",1,IF(#REF!="Not Issued",2,"Nil"))</f>
        <v>#REF!</v>
      </c>
      <c r="K201" s="188" t="s">
        <v>3270</v>
      </c>
      <c r="L201" s="292"/>
      <c r="M201" s="96" t="s">
        <v>3271</v>
      </c>
    </row>
    <row r="202" spans="1:13" s="293" customFormat="1" ht="12.75" customHeight="1" x14ac:dyDescent="0.2">
      <c r="A202" s="288">
        <f t="shared" si="11"/>
        <v>198</v>
      </c>
      <c r="B202" s="637" t="s">
        <v>5372</v>
      </c>
      <c r="C202" s="638">
        <v>68054</v>
      </c>
      <c r="D202" s="639" t="s">
        <v>2555</v>
      </c>
      <c r="E202" s="637" t="s">
        <v>5373</v>
      </c>
      <c r="F202" s="641" t="s">
        <v>141</v>
      </c>
      <c r="G202" s="291">
        <f t="shared" si="9"/>
        <v>1</v>
      </c>
      <c r="H202" s="291" t="s">
        <v>101</v>
      </c>
      <c r="I202" s="188">
        <f t="shared" si="10"/>
        <v>1</v>
      </c>
      <c r="J202" s="188" t="e">
        <f>+IF(#REF!="Issued",1,IF(#REF!="Not Issued",2,"Nil"))</f>
        <v>#REF!</v>
      </c>
      <c r="K202" s="188" t="s">
        <v>3275</v>
      </c>
      <c r="L202" s="292"/>
      <c r="M202" s="96" t="s">
        <v>3276</v>
      </c>
    </row>
    <row r="203" spans="1:13" s="293" customFormat="1" ht="12.75" customHeight="1" x14ac:dyDescent="0.2">
      <c r="A203" s="288">
        <f t="shared" si="11"/>
        <v>199</v>
      </c>
      <c r="B203" s="637" t="s">
        <v>5379</v>
      </c>
      <c r="C203" s="638">
        <v>68056</v>
      </c>
      <c r="D203" s="639" t="s">
        <v>5380</v>
      </c>
      <c r="E203" s="637" t="s">
        <v>5381</v>
      </c>
      <c r="F203" s="641" t="s">
        <v>141</v>
      </c>
      <c r="G203" s="291">
        <f t="shared" si="9"/>
        <v>1</v>
      </c>
      <c r="H203" s="291" t="s">
        <v>101</v>
      </c>
      <c r="I203" s="188">
        <f t="shared" si="10"/>
        <v>1</v>
      </c>
      <c r="J203" s="188" t="e">
        <f>+IF(#REF!="Issued",1,IF(#REF!="Not Issued",2,"Nil"))</f>
        <v>#REF!</v>
      </c>
      <c r="K203" s="188" t="s">
        <v>3280</v>
      </c>
      <c r="L203" s="292"/>
      <c r="M203" s="96" t="s">
        <v>3281</v>
      </c>
    </row>
    <row r="204" spans="1:13" s="293" customFormat="1" ht="12.75" customHeight="1" x14ac:dyDescent="0.2">
      <c r="A204" s="288">
        <f t="shared" si="11"/>
        <v>200</v>
      </c>
      <c r="B204" s="637" t="s">
        <v>5385</v>
      </c>
      <c r="C204" s="638">
        <v>68058</v>
      </c>
      <c r="D204" s="639" t="s">
        <v>5386</v>
      </c>
      <c r="E204" s="637" t="s">
        <v>5387</v>
      </c>
      <c r="F204" s="641" t="s">
        <v>141</v>
      </c>
      <c r="G204" s="291">
        <f t="shared" si="9"/>
        <v>1</v>
      </c>
      <c r="H204" s="291" t="s">
        <v>101</v>
      </c>
      <c r="I204" s="188">
        <f t="shared" si="10"/>
        <v>1</v>
      </c>
      <c r="J204" s="188" t="e">
        <f>+IF(#REF!="Issued",1,IF(#REF!="Not Issued",2,"Nil"))</f>
        <v>#REF!</v>
      </c>
      <c r="K204" s="188" t="s">
        <v>3285</v>
      </c>
      <c r="L204" s="292"/>
      <c r="M204" s="96" t="s">
        <v>3286</v>
      </c>
    </row>
    <row r="205" spans="1:13" s="293" customFormat="1" ht="12.75" customHeight="1" x14ac:dyDescent="0.2">
      <c r="A205" s="288">
        <f t="shared" si="11"/>
        <v>201</v>
      </c>
      <c r="B205" s="637" t="s">
        <v>5389</v>
      </c>
      <c r="C205" s="638">
        <v>68059</v>
      </c>
      <c r="D205" s="639" t="s">
        <v>5390</v>
      </c>
      <c r="E205" s="637" t="s">
        <v>5391</v>
      </c>
      <c r="F205" s="624" t="s">
        <v>166</v>
      </c>
      <c r="G205" s="291">
        <f t="shared" si="9"/>
        <v>2</v>
      </c>
      <c r="H205" s="291" t="s">
        <v>101</v>
      </c>
      <c r="I205" s="188">
        <f t="shared" si="10"/>
        <v>1</v>
      </c>
      <c r="J205" s="188" t="e">
        <f>+IF(#REF!="Issued",1,IF(#REF!="Not Issued",2,"Nil"))</f>
        <v>#REF!</v>
      </c>
      <c r="K205" s="188" t="s">
        <v>5142</v>
      </c>
      <c r="L205" s="292"/>
      <c r="M205" s="96" t="s">
        <v>5143</v>
      </c>
    </row>
    <row r="206" spans="1:13" s="293" customFormat="1" ht="12.75" customHeight="1" x14ac:dyDescent="0.2">
      <c r="A206" s="288">
        <f t="shared" si="11"/>
        <v>202</v>
      </c>
      <c r="B206" s="637" t="s">
        <v>5394</v>
      </c>
      <c r="C206" s="638">
        <v>68060</v>
      </c>
      <c r="D206" s="639" t="s">
        <v>5395</v>
      </c>
      <c r="E206" s="637" t="s">
        <v>5396</v>
      </c>
      <c r="F206" s="641" t="s">
        <v>141</v>
      </c>
      <c r="G206" s="291">
        <f t="shared" si="9"/>
        <v>1</v>
      </c>
      <c r="H206" s="291" t="s">
        <v>101</v>
      </c>
      <c r="I206" s="188">
        <f t="shared" si="10"/>
        <v>1</v>
      </c>
      <c r="J206" s="188" t="e">
        <f>+IF(#REF!="Issued",1,IF(#REF!="Not Issued",2,"Nil"))</f>
        <v>#REF!</v>
      </c>
      <c r="K206" s="188" t="s">
        <v>3290</v>
      </c>
      <c r="L206" s="292"/>
      <c r="M206" s="96" t="s">
        <v>3291</v>
      </c>
    </row>
    <row r="207" spans="1:13" s="293" customFormat="1" ht="12.75" customHeight="1" x14ac:dyDescent="0.2">
      <c r="A207" s="288">
        <f t="shared" si="11"/>
        <v>203</v>
      </c>
      <c r="B207" s="637" t="s">
        <v>5400</v>
      </c>
      <c r="C207" s="638">
        <v>68062</v>
      </c>
      <c r="D207" s="639" t="s">
        <v>5401</v>
      </c>
      <c r="E207" s="637" t="s">
        <v>5402</v>
      </c>
      <c r="F207" s="642" t="s">
        <v>166</v>
      </c>
      <c r="G207" s="291">
        <f t="shared" si="9"/>
        <v>2</v>
      </c>
      <c r="H207" s="291" t="s">
        <v>101</v>
      </c>
      <c r="I207" s="188">
        <f t="shared" si="10"/>
        <v>1</v>
      </c>
      <c r="J207" s="188" t="e">
        <f>+IF(#REF!="Issued",1,IF(#REF!="Not Issued",2,"Nil"))</f>
        <v>#REF!</v>
      </c>
      <c r="K207" s="188" t="s">
        <v>3295</v>
      </c>
      <c r="L207" s="292"/>
      <c r="M207" s="96" t="s">
        <v>3296</v>
      </c>
    </row>
    <row r="208" spans="1:13" s="293" customFormat="1" ht="12.75" customHeight="1" x14ac:dyDescent="0.2">
      <c r="A208" s="288">
        <f t="shared" si="11"/>
        <v>204</v>
      </c>
      <c r="B208" s="637" t="s">
        <v>5403</v>
      </c>
      <c r="C208" s="638">
        <v>66585</v>
      </c>
      <c r="D208" s="639" t="s">
        <v>5404</v>
      </c>
      <c r="E208" s="637" t="s">
        <v>5405</v>
      </c>
      <c r="F208" s="624" t="s">
        <v>166</v>
      </c>
      <c r="G208" s="291">
        <f t="shared" si="9"/>
        <v>2</v>
      </c>
      <c r="H208" s="291" t="s">
        <v>101</v>
      </c>
      <c r="I208" s="188">
        <f t="shared" si="10"/>
        <v>1</v>
      </c>
      <c r="J208" s="188" t="e">
        <f>+IF(#REF!="Issued",1,IF(#REF!="Not Issued",2,"Nil"))</f>
        <v>#REF!</v>
      </c>
      <c r="K208" s="188" t="s">
        <v>3310</v>
      </c>
      <c r="L208" s="292"/>
      <c r="M208" s="96" t="s">
        <v>3311</v>
      </c>
    </row>
    <row r="209" spans="1:13" s="293" customFormat="1" ht="12.75" customHeight="1" x14ac:dyDescent="0.2">
      <c r="A209" s="288">
        <f t="shared" si="11"/>
        <v>205</v>
      </c>
      <c r="B209" s="637" t="s">
        <v>5406</v>
      </c>
      <c r="C209" s="638">
        <v>66709</v>
      </c>
      <c r="D209" s="639" t="s">
        <v>5404</v>
      </c>
      <c r="E209" s="637" t="s">
        <v>5407</v>
      </c>
      <c r="F209" s="624" t="s">
        <v>141</v>
      </c>
      <c r="G209" s="291">
        <f t="shared" si="9"/>
        <v>1</v>
      </c>
      <c r="H209" s="291" t="s">
        <v>101</v>
      </c>
      <c r="I209" s="188">
        <f t="shared" si="10"/>
        <v>1</v>
      </c>
      <c r="J209" s="188" t="e">
        <f>+IF(#REF!="Issued",1,IF(#REF!="Not Issued",2,"Nil"))</f>
        <v>#REF!</v>
      </c>
      <c r="K209" s="188" t="s">
        <v>3314</v>
      </c>
      <c r="L209" s="292"/>
      <c r="M209" s="96" t="s">
        <v>3315</v>
      </c>
    </row>
    <row r="210" spans="1:13" s="293" customFormat="1" ht="12.75" customHeight="1" x14ac:dyDescent="0.2">
      <c r="A210" s="288">
        <f t="shared" si="11"/>
        <v>206</v>
      </c>
      <c r="B210" s="637" t="s">
        <v>4573</v>
      </c>
      <c r="C210" s="638">
        <v>67789</v>
      </c>
      <c r="D210" s="639" t="s">
        <v>4574</v>
      </c>
      <c r="E210" s="637" t="s">
        <v>4575</v>
      </c>
      <c r="F210" s="624" t="s">
        <v>166</v>
      </c>
      <c r="G210" s="291">
        <f t="shared" si="9"/>
        <v>2</v>
      </c>
      <c r="H210" s="291" t="s">
        <v>19</v>
      </c>
      <c r="I210" s="188">
        <f t="shared" si="10"/>
        <v>5</v>
      </c>
      <c r="J210" s="188" t="e">
        <f>+IF(#REF!="Issued",1,IF(#REF!="Not Issued",2,"Nil"))</f>
        <v>#REF!</v>
      </c>
      <c r="K210" s="188" t="s">
        <v>3318</v>
      </c>
      <c r="L210" s="292"/>
      <c r="M210" s="96" t="s">
        <v>3319</v>
      </c>
    </row>
    <row r="211" spans="1:13" s="293" customFormat="1" ht="12.75" customHeight="1" x14ac:dyDescent="0.2">
      <c r="A211" s="288">
        <f t="shared" si="11"/>
        <v>207</v>
      </c>
      <c r="B211" s="637" t="s">
        <v>4581</v>
      </c>
      <c r="C211" s="638">
        <v>67791</v>
      </c>
      <c r="D211" s="639" t="s">
        <v>4582</v>
      </c>
      <c r="E211" s="637" t="s">
        <v>4583</v>
      </c>
      <c r="F211" s="624" t="s">
        <v>166</v>
      </c>
      <c r="G211" s="291">
        <f t="shared" si="9"/>
        <v>2</v>
      </c>
      <c r="H211" s="291" t="s">
        <v>19</v>
      </c>
      <c r="I211" s="188">
        <f t="shared" si="10"/>
        <v>5</v>
      </c>
      <c r="J211" s="188" t="e">
        <f>+IF(#REF!="Issued",1,IF(#REF!="Not Issued",2,"Nil"))</f>
        <v>#REF!</v>
      </c>
      <c r="K211" s="188" t="s">
        <v>3322</v>
      </c>
      <c r="L211" s="292"/>
      <c r="M211" s="96" t="s">
        <v>3323</v>
      </c>
    </row>
    <row r="212" spans="1:13" s="293" customFormat="1" ht="12.75" customHeight="1" x14ac:dyDescent="0.2">
      <c r="A212" s="288">
        <f t="shared" si="11"/>
        <v>208</v>
      </c>
      <c r="B212" s="637" t="s">
        <v>4587</v>
      </c>
      <c r="C212" s="638">
        <v>68760</v>
      </c>
      <c r="D212" s="639" t="s">
        <v>4588</v>
      </c>
      <c r="E212" s="637" t="s">
        <v>4589</v>
      </c>
      <c r="F212" s="641" t="s">
        <v>141</v>
      </c>
      <c r="G212" s="291">
        <f t="shared" si="9"/>
        <v>1</v>
      </c>
      <c r="H212" s="291" t="s">
        <v>19</v>
      </c>
      <c r="I212" s="188">
        <f t="shared" si="10"/>
        <v>5</v>
      </c>
      <c r="J212" s="188" t="e">
        <f>+IF(#REF!="Issued",1,IF(#REF!="Not Issued",2,"Nil"))</f>
        <v>#REF!</v>
      </c>
      <c r="K212" s="188" t="s">
        <v>3326</v>
      </c>
      <c r="L212" s="292"/>
      <c r="M212" s="96" t="s">
        <v>3327</v>
      </c>
    </row>
    <row r="213" spans="1:13" s="293" customFormat="1" ht="12.75" customHeight="1" x14ac:dyDescent="0.2">
      <c r="A213" s="288">
        <f t="shared" si="11"/>
        <v>209</v>
      </c>
      <c r="B213" s="637" t="s">
        <v>4597</v>
      </c>
      <c r="C213" s="638">
        <v>67796</v>
      </c>
      <c r="D213" s="639" t="s">
        <v>4598</v>
      </c>
      <c r="E213" s="637" t="s">
        <v>4599</v>
      </c>
      <c r="F213" s="640" t="s">
        <v>141</v>
      </c>
      <c r="G213" s="291">
        <f t="shared" si="9"/>
        <v>1</v>
      </c>
      <c r="H213" s="291" t="s">
        <v>19</v>
      </c>
      <c r="I213" s="188">
        <f t="shared" si="10"/>
        <v>5</v>
      </c>
      <c r="J213" s="188" t="e">
        <f>+IF(#REF!="Issued",1,IF(#REF!="Not Issued",2,"Nil"))</f>
        <v>#REF!</v>
      </c>
      <c r="K213" s="188" t="s">
        <v>3330</v>
      </c>
      <c r="L213" s="292"/>
      <c r="M213" s="96" t="s">
        <v>3331</v>
      </c>
    </row>
    <row r="214" spans="1:13" s="293" customFormat="1" ht="12.75" customHeight="1" x14ac:dyDescent="0.2">
      <c r="A214" s="288">
        <f t="shared" si="11"/>
        <v>210</v>
      </c>
      <c r="B214" s="637" t="s">
        <v>4600</v>
      </c>
      <c r="C214" s="638">
        <v>67797</v>
      </c>
      <c r="D214" s="639" t="s">
        <v>4601</v>
      </c>
      <c r="E214" s="637" t="s">
        <v>4602</v>
      </c>
      <c r="F214" s="641" t="s">
        <v>141</v>
      </c>
      <c r="G214" s="291">
        <f t="shared" si="9"/>
        <v>1</v>
      </c>
      <c r="H214" s="291" t="s">
        <v>19</v>
      </c>
      <c r="I214" s="188">
        <f t="shared" si="10"/>
        <v>5</v>
      </c>
      <c r="J214" s="188" t="e">
        <f>+IF(#REF!="Issued",1,IF(#REF!="Not Issued",2,"Nil"))</f>
        <v>#REF!</v>
      </c>
      <c r="K214" s="188" t="s">
        <v>3335</v>
      </c>
      <c r="L214" s="292"/>
      <c r="M214" s="96" t="s">
        <v>3336</v>
      </c>
    </row>
    <row r="215" spans="1:13" s="293" customFormat="1" ht="12.75" customHeight="1" x14ac:dyDescent="0.2">
      <c r="A215" s="288">
        <f t="shared" si="11"/>
        <v>211</v>
      </c>
      <c r="B215" s="637" t="s">
        <v>4620</v>
      </c>
      <c r="C215" s="638">
        <v>67804</v>
      </c>
      <c r="D215" s="639" t="s">
        <v>4621</v>
      </c>
      <c r="E215" s="637" t="s">
        <v>4622</v>
      </c>
      <c r="F215" s="641" t="s">
        <v>141</v>
      </c>
      <c r="G215" s="291">
        <f t="shared" si="9"/>
        <v>1</v>
      </c>
      <c r="H215" s="291" t="s">
        <v>19</v>
      </c>
      <c r="I215" s="188">
        <f t="shared" si="10"/>
        <v>5</v>
      </c>
      <c r="J215" s="188" t="e">
        <f>+IF(#REF!="Issued",1,IF(#REF!="Not Issued",2,"Nil"))</f>
        <v>#REF!</v>
      </c>
      <c r="K215" s="188" t="s">
        <v>3339</v>
      </c>
      <c r="L215" s="292"/>
      <c r="M215" s="96" t="s">
        <v>3340</v>
      </c>
    </row>
    <row r="216" spans="1:13" s="293" customFormat="1" ht="12.75" customHeight="1" x14ac:dyDescent="0.2">
      <c r="A216" s="288">
        <f t="shared" si="11"/>
        <v>212</v>
      </c>
      <c r="B216" s="637" t="s">
        <v>4625</v>
      </c>
      <c r="C216" s="638">
        <v>67806</v>
      </c>
      <c r="D216" s="639" t="s">
        <v>4626</v>
      </c>
      <c r="E216" s="637" t="s">
        <v>4627</v>
      </c>
      <c r="F216" s="624" t="s">
        <v>166</v>
      </c>
      <c r="G216" s="291">
        <f t="shared" si="9"/>
        <v>2</v>
      </c>
      <c r="H216" s="291" t="s">
        <v>19</v>
      </c>
      <c r="I216" s="188">
        <f t="shared" si="10"/>
        <v>5</v>
      </c>
      <c r="J216" s="188" t="e">
        <f>+IF(#REF!="Issued",1,IF(#REF!="Not Issued",2,"Nil"))</f>
        <v>#REF!</v>
      </c>
      <c r="K216" s="188" t="s">
        <v>3344</v>
      </c>
      <c r="L216" s="292"/>
      <c r="M216" s="96" t="s">
        <v>3345</v>
      </c>
    </row>
    <row r="217" spans="1:13" s="293" customFormat="1" ht="12.75" customHeight="1" x14ac:dyDescent="0.2">
      <c r="A217" s="288">
        <f t="shared" si="11"/>
        <v>213</v>
      </c>
      <c r="B217" s="637" t="s">
        <v>4634</v>
      </c>
      <c r="C217" s="638">
        <v>67809</v>
      </c>
      <c r="D217" s="639" t="s">
        <v>4635</v>
      </c>
      <c r="E217" s="637" t="s">
        <v>1311</v>
      </c>
      <c r="F217" s="641" t="s">
        <v>141</v>
      </c>
      <c r="G217" s="291">
        <f t="shared" si="9"/>
        <v>1</v>
      </c>
      <c r="H217" s="291" t="s">
        <v>19</v>
      </c>
      <c r="I217" s="188">
        <f t="shared" si="10"/>
        <v>5</v>
      </c>
      <c r="J217" s="188" t="e">
        <f>+IF(#REF!="Issued",1,IF(#REF!="Not Issued",2,"Nil"))</f>
        <v>#REF!</v>
      </c>
      <c r="K217" s="188" t="s">
        <v>3348</v>
      </c>
      <c r="L217" s="292"/>
      <c r="M217" s="96" t="s">
        <v>2987</v>
      </c>
    </row>
    <row r="218" spans="1:13" s="293" customFormat="1" ht="12.75" customHeight="1" x14ac:dyDescent="0.2">
      <c r="A218" s="288">
        <f t="shared" si="11"/>
        <v>214</v>
      </c>
      <c r="B218" s="637" t="s">
        <v>4644</v>
      </c>
      <c r="C218" s="638">
        <v>67812</v>
      </c>
      <c r="D218" s="639" t="s">
        <v>4645</v>
      </c>
      <c r="E218" s="637" t="s">
        <v>4646</v>
      </c>
      <c r="F218" s="641" t="s">
        <v>141</v>
      </c>
      <c r="G218" s="291">
        <f t="shared" si="9"/>
        <v>1</v>
      </c>
      <c r="H218" s="291" t="s">
        <v>19</v>
      </c>
      <c r="I218" s="188">
        <f t="shared" si="10"/>
        <v>5</v>
      </c>
      <c r="J218" s="188" t="e">
        <f>+IF(#REF!="Issued",1,IF(#REF!="Not Issued",2,"Nil"))</f>
        <v>#REF!</v>
      </c>
      <c r="K218" s="188" t="s">
        <v>3352</v>
      </c>
      <c r="L218" s="292"/>
      <c r="M218" s="96" t="s">
        <v>3353</v>
      </c>
    </row>
    <row r="219" spans="1:13" s="293" customFormat="1" ht="12.75" customHeight="1" x14ac:dyDescent="0.2">
      <c r="A219" s="288">
        <f t="shared" si="11"/>
        <v>215</v>
      </c>
      <c r="B219" s="637" t="s">
        <v>4647</v>
      </c>
      <c r="C219" s="638">
        <v>67813</v>
      </c>
      <c r="D219" s="639" t="s">
        <v>4648</v>
      </c>
      <c r="E219" s="637" t="s">
        <v>1659</v>
      </c>
      <c r="F219" s="624" t="s">
        <v>166</v>
      </c>
      <c r="G219" s="291">
        <f t="shared" si="9"/>
        <v>2</v>
      </c>
      <c r="H219" s="291" t="s">
        <v>19</v>
      </c>
      <c r="I219" s="188">
        <f t="shared" si="10"/>
        <v>5</v>
      </c>
      <c r="J219" s="188" t="e">
        <f>+IF(#REF!="Issued",1,IF(#REF!="Not Issued",2,"Nil"))</f>
        <v>#REF!</v>
      </c>
      <c r="K219" s="188" t="s">
        <v>3356</v>
      </c>
      <c r="L219" s="292"/>
      <c r="M219" s="96" t="s">
        <v>3357</v>
      </c>
    </row>
    <row r="220" spans="1:13" s="293" customFormat="1" ht="12.75" customHeight="1" x14ac:dyDescent="0.2">
      <c r="A220" s="288">
        <f t="shared" si="11"/>
        <v>216</v>
      </c>
      <c r="B220" s="637" t="s">
        <v>4651</v>
      </c>
      <c r="C220" s="638">
        <v>67815</v>
      </c>
      <c r="D220" s="639" t="s">
        <v>4652</v>
      </c>
      <c r="E220" s="637" t="s">
        <v>1005</v>
      </c>
      <c r="F220" s="641" t="s">
        <v>141</v>
      </c>
      <c r="G220" s="291">
        <f t="shared" si="9"/>
        <v>1</v>
      </c>
      <c r="H220" s="291" t="s">
        <v>19</v>
      </c>
      <c r="I220" s="188">
        <f t="shared" si="10"/>
        <v>5</v>
      </c>
      <c r="J220" s="188" t="e">
        <f>+IF(#REF!="Issued",1,IF(#REF!="Not Issued",2,"Nil"))</f>
        <v>#REF!</v>
      </c>
      <c r="K220" s="188" t="s">
        <v>3361</v>
      </c>
      <c r="L220" s="292"/>
      <c r="M220" s="96" t="s">
        <v>3362</v>
      </c>
    </row>
    <row r="221" spans="1:13" s="293" customFormat="1" ht="12.75" customHeight="1" x14ac:dyDescent="0.2">
      <c r="A221" s="288">
        <f t="shared" si="11"/>
        <v>217</v>
      </c>
      <c r="B221" s="637" t="s">
        <v>4656</v>
      </c>
      <c r="C221" s="638">
        <v>67817</v>
      </c>
      <c r="D221" s="639" t="s">
        <v>4657</v>
      </c>
      <c r="E221" s="637" t="s">
        <v>4658</v>
      </c>
      <c r="F221" s="642" t="s">
        <v>166</v>
      </c>
      <c r="G221" s="291">
        <f t="shared" si="9"/>
        <v>2</v>
      </c>
      <c r="H221" s="291" t="s">
        <v>19</v>
      </c>
      <c r="I221" s="188">
        <f t="shared" si="10"/>
        <v>5</v>
      </c>
      <c r="J221" s="188" t="e">
        <f>+IF(#REF!="Issued",1,IF(#REF!="Not Issued",2,"Nil"))</f>
        <v>#REF!</v>
      </c>
      <c r="K221" s="188" t="s">
        <v>3366</v>
      </c>
      <c r="L221" s="292"/>
      <c r="M221" s="96"/>
    </row>
    <row r="222" spans="1:13" s="293" customFormat="1" ht="12.75" customHeight="1" x14ac:dyDescent="0.2">
      <c r="A222" s="288">
        <f t="shared" si="11"/>
        <v>218</v>
      </c>
      <c r="B222" s="637" t="s">
        <v>4671</v>
      </c>
      <c r="C222" s="638">
        <v>67822</v>
      </c>
      <c r="D222" s="639" t="s">
        <v>4672</v>
      </c>
      <c r="E222" s="637" t="s">
        <v>4673</v>
      </c>
      <c r="F222" s="640" t="s">
        <v>141</v>
      </c>
      <c r="G222" s="291">
        <f t="shared" si="9"/>
        <v>1</v>
      </c>
      <c r="H222" s="291" t="s">
        <v>19</v>
      </c>
      <c r="I222" s="188">
        <f t="shared" si="10"/>
        <v>5</v>
      </c>
      <c r="J222" s="188" t="e">
        <f>+IF(#REF!="Issued",1,IF(#REF!="Not Issued",2,"Nil"))</f>
        <v>#REF!</v>
      </c>
      <c r="K222" s="188" t="s">
        <v>3370</v>
      </c>
      <c r="L222" s="292"/>
      <c r="M222" s="96"/>
    </row>
    <row r="223" spans="1:13" s="293" customFormat="1" ht="12.75" customHeight="1" x14ac:dyDescent="0.2">
      <c r="A223" s="288">
        <f t="shared" si="11"/>
        <v>219</v>
      </c>
      <c r="B223" s="637" t="s">
        <v>4679</v>
      </c>
      <c r="C223" s="638">
        <v>67825</v>
      </c>
      <c r="D223" s="639" t="s">
        <v>4680</v>
      </c>
      <c r="E223" s="637" t="s">
        <v>4681</v>
      </c>
      <c r="F223" s="642" t="s">
        <v>166</v>
      </c>
      <c r="G223" s="291">
        <f t="shared" si="9"/>
        <v>2</v>
      </c>
      <c r="H223" s="291" t="s">
        <v>19</v>
      </c>
      <c r="I223" s="188">
        <f t="shared" si="10"/>
        <v>5</v>
      </c>
      <c r="J223" s="188" t="e">
        <f>+IF(#REF!="Issued",1,IF(#REF!="Not Issued",2,"Nil"))</f>
        <v>#REF!</v>
      </c>
      <c r="K223" s="188" t="s">
        <v>3374</v>
      </c>
      <c r="L223" s="292"/>
      <c r="M223" s="96"/>
    </row>
    <row r="224" spans="1:13" s="293" customFormat="1" ht="12.75" customHeight="1" x14ac:dyDescent="0.2">
      <c r="A224" s="288">
        <f t="shared" si="11"/>
        <v>220</v>
      </c>
      <c r="B224" s="637" t="s">
        <v>4691</v>
      </c>
      <c r="C224" s="638">
        <v>67829</v>
      </c>
      <c r="D224" s="639" t="s">
        <v>4692</v>
      </c>
      <c r="E224" s="637" t="s">
        <v>4693</v>
      </c>
      <c r="F224" s="640" t="s">
        <v>141</v>
      </c>
      <c r="G224" s="291">
        <f t="shared" si="9"/>
        <v>1</v>
      </c>
      <c r="H224" s="291" t="s">
        <v>19</v>
      </c>
      <c r="I224" s="188">
        <f t="shared" si="10"/>
        <v>5</v>
      </c>
      <c r="J224" s="188" t="e">
        <f>+IF(#REF!="Issued",1,IF(#REF!="Not Issued",2,"Nil"))</f>
        <v>#REF!</v>
      </c>
      <c r="K224" s="188" t="s">
        <v>3378</v>
      </c>
      <c r="L224" s="292"/>
      <c r="M224" s="96"/>
    </row>
    <row r="225" spans="1:13" s="293" customFormat="1" ht="12.75" customHeight="1" x14ac:dyDescent="0.2">
      <c r="A225" s="288">
        <f t="shared" si="11"/>
        <v>221</v>
      </c>
      <c r="B225" s="637" t="s">
        <v>4696</v>
      </c>
      <c r="C225" s="638">
        <v>67830</v>
      </c>
      <c r="D225" s="639" t="s">
        <v>4697</v>
      </c>
      <c r="E225" s="637" t="s">
        <v>4698</v>
      </c>
      <c r="F225" s="640" t="s">
        <v>141</v>
      </c>
      <c r="G225" s="291">
        <f t="shared" si="9"/>
        <v>1</v>
      </c>
      <c r="H225" s="291" t="s">
        <v>19</v>
      </c>
      <c r="I225" s="188">
        <f t="shared" si="10"/>
        <v>5</v>
      </c>
      <c r="J225" s="188" t="e">
        <f>+IF(#REF!="Issued",1,IF(#REF!="Not Issued",2,"Nil"))</f>
        <v>#REF!</v>
      </c>
      <c r="K225" s="188" t="s">
        <v>3381</v>
      </c>
      <c r="L225" s="292"/>
      <c r="M225" s="96"/>
    </row>
    <row r="226" spans="1:13" s="293" customFormat="1" ht="12.75" customHeight="1" x14ac:dyDescent="0.2">
      <c r="A226" s="288">
        <f t="shared" si="11"/>
        <v>222</v>
      </c>
      <c r="B226" s="637" t="s">
        <v>4730</v>
      </c>
      <c r="C226" s="638">
        <v>68075</v>
      </c>
      <c r="D226" s="639" t="s">
        <v>4731</v>
      </c>
      <c r="E226" s="637" t="s">
        <v>4732</v>
      </c>
      <c r="F226" s="640" t="s">
        <v>141</v>
      </c>
      <c r="G226" s="291">
        <f t="shared" si="9"/>
        <v>1</v>
      </c>
      <c r="H226" s="291" t="s">
        <v>19</v>
      </c>
      <c r="I226" s="188">
        <f t="shared" si="10"/>
        <v>5</v>
      </c>
      <c r="J226" s="188" t="e">
        <f>+IF(#REF!="Issued",1,IF(#REF!="Not Issued",2,"Nil"))</f>
        <v>#REF!</v>
      </c>
      <c r="K226" s="188" t="s">
        <v>3384</v>
      </c>
      <c r="L226" s="299"/>
      <c r="M226" s="297"/>
    </row>
    <row r="227" spans="1:13" s="293" customFormat="1" ht="12.75" customHeight="1" x14ac:dyDescent="0.2">
      <c r="A227" s="288">
        <f t="shared" si="11"/>
        <v>223</v>
      </c>
      <c r="B227" s="637" t="s">
        <v>4739</v>
      </c>
      <c r="C227" s="638">
        <v>67845</v>
      </c>
      <c r="D227" s="639" t="s">
        <v>4740</v>
      </c>
      <c r="E227" s="637" t="s">
        <v>4741</v>
      </c>
      <c r="F227" s="624" t="s">
        <v>166</v>
      </c>
      <c r="G227" s="291">
        <f t="shared" si="9"/>
        <v>2</v>
      </c>
      <c r="H227" s="291" t="s">
        <v>19</v>
      </c>
      <c r="I227" s="188">
        <f t="shared" si="10"/>
        <v>5</v>
      </c>
      <c r="J227" s="188" t="e">
        <f>+IF(#REF!="Issued",1,IF(#REF!="Not Issued",2,"Nil"))</f>
        <v>#REF!</v>
      </c>
      <c r="K227" s="188" t="s">
        <v>3388</v>
      </c>
      <c r="L227" s="292"/>
      <c r="M227" s="96"/>
    </row>
    <row r="228" spans="1:13" s="293" customFormat="1" ht="12.75" customHeight="1" x14ac:dyDescent="0.2">
      <c r="A228" s="288">
        <f t="shared" si="11"/>
        <v>224</v>
      </c>
      <c r="B228" s="637" t="s">
        <v>4742</v>
      </c>
      <c r="C228" s="638">
        <v>67846</v>
      </c>
      <c r="D228" s="639" t="s">
        <v>4743</v>
      </c>
      <c r="E228" s="637" t="s">
        <v>4744</v>
      </c>
      <c r="F228" s="641" t="s">
        <v>141</v>
      </c>
      <c r="G228" s="291">
        <f t="shared" si="9"/>
        <v>1</v>
      </c>
      <c r="H228" s="291" t="s">
        <v>19</v>
      </c>
      <c r="I228" s="188">
        <f t="shared" si="10"/>
        <v>5</v>
      </c>
      <c r="J228" s="188" t="e">
        <f>+IF(#REF!="Issued",1,IF(#REF!="Not Issued",2,"Nil"))</f>
        <v>#REF!</v>
      </c>
      <c r="K228" s="188" t="s">
        <v>3392</v>
      </c>
      <c r="L228" s="292"/>
      <c r="M228" s="96"/>
    </row>
    <row r="229" spans="1:13" s="293" customFormat="1" ht="12.75" customHeight="1" x14ac:dyDescent="0.2">
      <c r="A229" s="288">
        <f t="shared" si="11"/>
        <v>225</v>
      </c>
      <c r="B229" s="637" t="s">
        <v>4750</v>
      </c>
      <c r="C229" s="638">
        <v>67848</v>
      </c>
      <c r="D229" s="639" t="s">
        <v>4751</v>
      </c>
      <c r="E229" s="637" t="s">
        <v>4752</v>
      </c>
      <c r="F229" s="640" t="s">
        <v>141</v>
      </c>
      <c r="G229" s="291">
        <f t="shared" si="9"/>
        <v>1</v>
      </c>
      <c r="H229" s="291" t="s">
        <v>19</v>
      </c>
      <c r="I229" s="188">
        <f t="shared" si="10"/>
        <v>5</v>
      </c>
      <c r="J229" s="188" t="e">
        <f>+IF(#REF!="Issued",1,IF(#REF!="Not Issued",2,"Nil"))</f>
        <v>#REF!</v>
      </c>
      <c r="K229" s="188" t="s">
        <v>3396</v>
      </c>
      <c r="L229" s="292"/>
      <c r="M229" s="96"/>
    </row>
    <row r="230" spans="1:13" s="293" customFormat="1" ht="12.75" customHeight="1" x14ac:dyDescent="0.2">
      <c r="A230" s="288">
        <f t="shared" si="11"/>
        <v>226</v>
      </c>
      <c r="B230" s="637" t="s">
        <v>4775</v>
      </c>
      <c r="C230" s="638">
        <v>67857</v>
      </c>
      <c r="D230" s="639" t="s">
        <v>4776</v>
      </c>
      <c r="E230" s="637" t="s">
        <v>4777</v>
      </c>
      <c r="F230" s="641" t="s">
        <v>141</v>
      </c>
      <c r="G230" s="291">
        <f t="shared" si="9"/>
        <v>1</v>
      </c>
      <c r="H230" s="291" t="s">
        <v>19</v>
      </c>
      <c r="I230" s="188">
        <f t="shared" si="10"/>
        <v>5</v>
      </c>
      <c r="J230" s="188" t="e">
        <f>+IF(#REF!="Issued",1,IF(#REF!="Not Issued",2,"Nil"))</f>
        <v>#REF!</v>
      </c>
      <c r="K230" s="188" t="s">
        <v>3399</v>
      </c>
      <c r="L230" s="292"/>
      <c r="M230" s="96"/>
    </row>
    <row r="231" spans="1:13" s="293" customFormat="1" ht="12.75" customHeight="1" x14ac:dyDescent="0.2">
      <c r="A231" s="288">
        <f t="shared" si="11"/>
        <v>227</v>
      </c>
      <c r="B231" s="637" t="s">
        <v>4781</v>
      </c>
      <c r="C231" s="638">
        <v>67859</v>
      </c>
      <c r="D231" s="639" t="s">
        <v>4782</v>
      </c>
      <c r="E231" s="637" t="s">
        <v>4783</v>
      </c>
      <c r="F231" s="640" t="s">
        <v>141</v>
      </c>
      <c r="G231" s="291">
        <f t="shared" si="9"/>
        <v>1</v>
      </c>
      <c r="H231" s="291" t="s">
        <v>19</v>
      </c>
      <c r="I231" s="188">
        <f t="shared" si="10"/>
        <v>5</v>
      </c>
      <c r="J231" s="188" t="e">
        <f>+IF(#REF!="Issued",1,IF(#REF!="Not Issued",2,"Nil"))</f>
        <v>#REF!</v>
      </c>
      <c r="K231" s="188" t="s">
        <v>3406</v>
      </c>
      <c r="L231" s="292"/>
      <c r="M231" s="96"/>
    </row>
    <row r="232" spans="1:13" s="293" customFormat="1" ht="12.75" customHeight="1" x14ac:dyDescent="0.2">
      <c r="A232" s="288">
        <f t="shared" si="11"/>
        <v>228</v>
      </c>
      <c r="B232" s="637" t="s">
        <v>4801</v>
      </c>
      <c r="C232" s="638">
        <v>68766</v>
      </c>
      <c r="D232" s="639" t="s">
        <v>4802</v>
      </c>
      <c r="E232" s="637" t="s">
        <v>4803</v>
      </c>
      <c r="F232" s="624" t="s">
        <v>166</v>
      </c>
      <c r="G232" s="291">
        <f t="shared" si="9"/>
        <v>2</v>
      </c>
      <c r="H232" s="291" t="s">
        <v>19</v>
      </c>
      <c r="I232" s="188">
        <f t="shared" si="10"/>
        <v>5</v>
      </c>
      <c r="J232" s="188" t="e">
        <f>+IF(#REF!="Issued",1,IF(#REF!="Not Issued",2,"Nil"))</f>
        <v>#REF!</v>
      </c>
      <c r="K232" s="188" t="s">
        <v>3409</v>
      </c>
      <c r="L232" s="292"/>
      <c r="M232" s="96"/>
    </row>
    <row r="233" spans="1:13" s="293" customFormat="1" ht="12.75" customHeight="1" x14ac:dyDescent="0.2">
      <c r="A233" s="288">
        <f t="shared" si="11"/>
        <v>229</v>
      </c>
      <c r="B233" s="637" t="s">
        <v>4818</v>
      </c>
      <c r="C233" s="638">
        <v>67870</v>
      </c>
      <c r="D233" s="639" t="s">
        <v>4819</v>
      </c>
      <c r="E233" s="637" t="s">
        <v>2962</v>
      </c>
      <c r="F233" s="640" t="s">
        <v>141</v>
      </c>
      <c r="G233" s="291">
        <f t="shared" si="9"/>
        <v>1</v>
      </c>
      <c r="H233" s="291" t="s">
        <v>19</v>
      </c>
      <c r="I233" s="188">
        <f t="shared" si="10"/>
        <v>5</v>
      </c>
      <c r="J233" s="188" t="e">
        <f>+IF(#REF!="Issued",1,IF(#REF!="Not Issued",2,"Nil"))</f>
        <v>#REF!</v>
      </c>
      <c r="K233" s="188" t="s">
        <v>3412</v>
      </c>
      <c r="L233" s="292"/>
      <c r="M233" s="96"/>
    </row>
    <row r="234" spans="1:13" s="293" customFormat="1" ht="12.75" customHeight="1" x14ac:dyDescent="0.2">
      <c r="A234" s="288">
        <f t="shared" si="11"/>
        <v>230</v>
      </c>
      <c r="B234" s="637" t="s">
        <v>4828</v>
      </c>
      <c r="C234" s="638">
        <v>67873</v>
      </c>
      <c r="D234" s="639" t="s">
        <v>4829</v>
      </c>
      <c r="E234" s="637" t="s">
        <v>4830</v>
      </c>
      <c r="F234" s="642" t="s">
        <v>166</v>
      </c>
      <c r="G234" s="291">
        <f t="shared" si="9"/>
        <v>2</v>
      </c>
      <c r="H234" s="291" t="s">
        <v>19</v>
      </c>
      <c r="I234" s="188">
        <f t="shared" si="10"/>
        <v>5</v>
      </c>
      <c r="J234" s="188" t="e">
        <f>+IF(#REF!="Issued",1,IF(#REF!="Not Issued",2,"Nil"))</f>
        <v>#REF!</v>
      </c>
      <c r="K234" s="188" t="s">
        <v>3416</v>
      </c>
      <c r="L234" s="292"/>
      <c r="M234" s="96"/>
    </row>
    <row r="235" spans="1:13" s="293" customFormat="1" ht="12.75" customHeight="1" x14ac:dyDescent="0.2">
      <c r="A235" s="288">
        <f t="shared" si="11"/>
        <v>231</v>
      </c>
      <c r="B235" s="637" t="s">
        <v>4831</v>
      </c>
      <c r="C235" s="638">
        <v>67874</v>
      </c>
      <c r="D235" s="639" t="s">
        <v>4832</v>
      </c>
      <c r="E235" s="637" t="s">
        <v>209</v>
      </c>
      <c r="F235" s="642" t="s">
        <v>166</v>
      </c>
      <c r="G235" s="291">
        <f t="shared" si="9"/>
        <v>2</v>
      </c>
      <c r="H235" s="291" t="s">
        <v>19</v>
      </c>
      <c r="I235" s="188">
        <f t="shared" si="10"/>
        <v>5</v>
      </c>
      <c r="J235" s="188" t="e">
        <f>+IF(#REF!="Issued",1,IF(#REF!="Not Issued",2,"Nil"))</f>
        <v>#REF!</v>
      </c>
      <c r="K235" s="188" t="s">
        <v>5225</v>
      </c>
      <c r="L235" s="292"/>
      <c r="M235" s="96"/>
    </row>
    <row r="236" spans="1:13" s="293" customFormat="1" ht="12.75" customHeight="1" x14ac:dyDescent="0.2">
      <c r="A236" s="288">
        <f t="shared" si="11"/>
        <v>232</v>
      </c>
      <c r="B236" s="637" t="s">
        <v>4833</v>
      </c>
      <c r="C236" s="638">
        <v>67875</v>
      </c>
      <c r="D236" s="639" t="s">
        <v>4834</v>
      </c>
      <c r="E236" s="637" t="s">
        <v>4835</v>
      </c>
      <c r="F236" s="640" t="s">
        <v>141</v>
      </c>
      <c r="G236" s="291">
        <f t="shared" si="9"/>
        <v>1</v>
      </c>
      <c r="H236" s="291" t="s">
        <v>19</v>
      </c>
      <c r="I236" s="188">
        <f t="shared" si="10"/>
        <v>5</v>
      </c>
      <c r="J236" s="188" t="e">
        <f>+IF(#REF!="Issued",1,IF(#REF!="Not Issued",2,"Nil"))</f>
        <v>#REF!</v>
      </c>
      <c r="K236" s="188" t="s">
        <v>3420</v>
      </c>
      <c r="L236" s="292"/>
      <c r="M236" s="96"/>
    </row>
    <row r="237" spans="1:13" s="293" customFormat="1" ht="12.75" customHeight="1" x14ac:dyDescent="0.2">
      <c r="A237" s="288">
        <f t="shared" si="11"/>
        <v>233</v>
      </c>
      <c r="B237" s="637" t="s">
        <v>4836</v>
      </c>
      <c r="C237" s="638">
        <v>67876</v>
      </c>
      <c r="D237" s="639" t="s">
        <v>4837</v>
      </c>
      <c r="E237" s="637" t="s">
        <v>4838</v>
      </c>
      <c r="F237" s="642" t="s">
        <v>166</v>
      </c>
      <c r="G237" s="291">
        <f t="shared" si="9"/>
        <v>2</v>
      </c>
      <c r="H237" s="291" t="s">
        <v>19</v>
      </c>
      <c r="I237" s="188">
        <f t="shared" si="10"/>
        <v>5</v>
      </c>
      <c r="J237" s="188" t="e">
        <f>+IF(#REF!="Issued",1,IF(#REF!="Not Issued",2,"Nil"))</f>
        <v>#REF!</v>
      </c>
      <c r="K237" s="188" t="s">
        <v>3424</v>
      </c>
      <c r="L237" s="292"/>
      <c r="M237" s="96"/>
    </row>
    <row r="238" spans="1:13" s="293" customFormat="1" ht="12.75" customHeight="1" x14ac:dyDescent="0.2">
      <c r="A238" s="288">
        <f t="shared" si="11"/>
        <v>234</v>
      </c>
      <c r="B238" s="637" t="s">
        <v>4839</v>
      </c>
      <c r="C238" s="638">
        <v>67877</v>
      </c>
      <c r="D238" s="639" t="s">
        <v>4840</v>
      </c>
      <c r="E238" s="637" t="s">
        <v>4841</v>
      </c>
      <c r="F238" s="624" t="s">
        <v>166</v>
      </c>
      <c r="G238" s="291">
        <f t="shared" si="9"/>
        <v>2</v>
      </c>
      <c r="H238" s="291" t="s">
        <v>19</v>
      </c>
      <c r="I238" s="188">
        <f t="shared" si="10"/>
        <v>5</v>
      </c>
      <c r="J238" s="188" t="e">
        <f>+IF(#REF!="Issued",1,IF(#REF!="Not Issued",2,"Nil"))</f>
        <v>#REF!</v>
      </c>
      <c r="K238" s="188" t="s">
        <v>3432</v>
      </c>
      <c r="L238" s="292"/>
      <c r="M238" s="96"/>
    </row>
    <row r="239" spans="1:13" s="293" customFormat="1" ht="12.75" customHeight="1" x14ac:dyDescent="0.2">
      <c r="A239" s="288">
        <f t="shared" si="11"/>
        <v>235</v>
      </c>
      <c r="B239" s="637" t="s">
        <v>4844</v>
      </c>
      <c r="C239" s="638">
        <v>67879</v>
      </c>
      <c r="D239" s="639" t="s">
        <v>4845</v>
      </c>
      <c r="E239" s="637" t="s">
        <v>4846</v>
      </c>
      <c r="F239" s="642" t="s">
        <v>166</v>
      </c>
      <c r="G239" s="291">
        <f t="shared" si="9"/>
        <v>2</v>
      </c>
      <c r="H239" s="291" t="s">
        <v>19</v>
      </c>
      <c r="I239" s="188">
        <f t="shared" si="10"/>
        <v>5</v>
      </c>
      <c r="J239" s="188" t="e">
        <f>+IF(#REF!="Issued",1,IF(#REF!="Not Issued",2,"Nil"))</f>
        <v>#REF!</v>
      </c>
      <c r="K239" s="188" t="s">
        <v>3436</v>
      </c>
      <c r="L239" s="292"/>
      <c r="M239" s="96"/>
    </row>
    <row r="240" spans="1:13" s="293" customFormat="1" ht="12.75" customHeight="1" x14ac:dyDescent="0.2">
      <c r="A240" s="288">
        <f t="shared" si="11"/>
        <v>236</v>
      </c>
      <c r="B240" s="637" t="s">
        <v>4847</v>
      </c>
      <c r="C240" s="638">
        <v>67880</v>
      </c>
      <c r="D240" s="639" t="s">
        <v>4848</v>
      </c>
      <c r="E240" s="637" t="s">
        <v>4849</v>
      </c>
      <c r="F240" s="641" t="s">
        <v>141</v>
      </c>
      <c r="G240" s="291">
        <f t="shared" si="9"/>
        <v>1</v>
      </c>
      <c r="H240" s="291" t="s">
        <v>19</v>
      </c>
      <c r="I240" s="188">
        <f t="shared" si="10"/>
        <v>5</v>
      </c>
      <c r="J240" s="188" t="e">
        <f>+IF(#REF!="Issued",1,IF(#REF!="Not Issued",2,"Nil"))</f>
        <v>#REF!</v>
      </c>
      <c r="K240" s="188" t="s">
        <v>3444</v>
      </c>
      <c r="L240" s="292"/>
      <c r="M240" s="96"/>
    </row>
    <row r="241" spans="1:13" s="293" customFormat="1" ht="12.75" customHeight="1" x14ac:dyDescent="0.2">
      <c r="A241" s="288">
        <f t="shared" si="11"/>
        <v>237</v>
      </c>
      <c r="B241" s="637" t="s">
        <v>4862</v>
      </c>
      <c r="C241" s="638">
        <v>67886</v>
      </c>
      <c r="D241" s="639" t="s">
        <v>4863</v>
      </c>
      <c r="E241" s="637" t="s">
        <v>4864</v>
      </c>
      <c r="F241" s="642" t="s">
        <v>166</v>
      </c>
      <c r="G241" s="291">
        <f t="shared" si="9"/>
        <v>2</v>
      </c>
      <c r="H241" s="291" t="s">
        <v>19</v>
      </c>
      <c r="I241" s="188">
        <f t="shared" si="10"/>
        <v>5</v>
      </c>
      <c r="J241" s="188" t="e">
        <f>+IF(#REF!="Issued",1,IF(#REF!="Not Issued",2,"Nil"))</f>
        <v>#REF!</v>
      </c>
      <c r="K241" s="188" t="s">
        <v>3447</v>
      </c>
      <c r="L241" s="292"/>
      <c r="M241" s="96"/>
    </row>
    <row r="242" spans="1:13" s="293" customFormat="1" ht="12.75" customHeight="1" x14ac:dyDescent="0.2">
      <c r="A242" s="288">
        <f t="shared" si="11"/>
        <v>238</v>
      </c>
      <c r="B242" s="637" t="s">
        <v>4870</v>
      </c>
      <c r="C242" s="638">
        <v>67888</v>
      </c>
      <c r="D242" s="639" t="s">
        <v>4871</v>
      </c>
      <c r="E242" s="637" t="s">
        <v>4872</v>
      </c>
      <c r="F242" s="640" t="s">
        <v>141</v>
      </c>
      <c r="G242" s="291">
        <f t="shared" si="9"/>
        <v>1</v>
      </c>
      <c r="H242" s="291" t="s">
        <v>19</v>
      </c>
      <c r="I242" s="188">
        <f t="shared" si="10"/>
        <v>5</v>
      </c>
      <c r="J242" s="188" t="e">
        <f>+IF(#REF!="Issued",1,IF(#REF!="Not Issued",2,"Nil"))</f>
        <v>#REF!</v>
      </c>
      <c r="K242" s="188" t="s">
        <v>3451</v>
      </c>
      <c r="L242" s="292"/>
      <c r="M242" s="96"/>
    </row>
    <row r="243" spans="1:13" s="293" customFormat="1" ht="12.75" customHeight="1" x14ac:dyDescent="0.2">
      <c r="A243" s="288">
        <f t="shared" si="11"/>
        <v>239</v>
      </c>
      <c r="B243" s="637" t="s">
        <v>4883</v>
      </c>
      <c r="C243" s="638">
        <v>67891</v>
      </c>
      <c r="D243" s="639" t="s">
        <v>1963</v>
      </c>
      <c r="E243" s="637" t="s">
        <v>4884</v>
      </c>
      <c r="F243" s="640" t="s">
        <v>141</v>
      </c>
      <c r="G243" s="291">
        <f t="shared" si="9"/>
        <v>1</v>
      </c>
      <c r="H243" s="291" t="s">
        <v>19</v>
      </c>
      <c r="I243" s="188">
        <f t="shared" si="10"/>
        <v>5</v>
      </c>
      <c r="J243" s="188" t="e">
        <f>+IF(#REF!="Issued",1,IF(#REF!="Not Issued",2,"Nil"))</f>
        <v>#REF!</v>
      </c>
      <c r="K243" s="188" t="s">
        <v>3455</v>
      </c>
      <c r="L243" s="292"/>
      <c r="M243" s="96"/>
    </row>
    <row r="244" spans="1:13" s="293" customFormat="1" ht="12.75" customHeight="1" x14ac:dyDescent="0.2">
      <c r="A244" s="288">
        <f t="shared" si="11"/>
        <v>240</v>
      </c>
      <c r="B244" s="637" t="s">
        <v>4906</v>
      </c>
      <c r="C244" s="638">
        <v>67899</v>
      </c>
      <c r="D244" s="639" t="s">
        <v>4907</v>
      </c>
      <c r="E244" s="637" t="s">
        <v>4908</v>
      </c>
      <c r="F244" s="640" t="s">
        <v>141</v>
      </c>
      <c r="G244" s="291">
        <f t="shared" si="9"/>
        <v>1</v>
      </c>
      <c r="H244" s="291" t="s">
        <v>19</v>
      </c>
      <c r="I244" s="188">
        <f t="shared" si="10"/>
        <v>5</v>
      </c>
      <c r="J244" s="188" t="e">
        <f>+IF(#REF!="Issued",1,IF(#REF!="Not Issued",2,"Nil"))</f>
        <v>#REF!</v>
      </c>
      <c r="K244" s="188" t="s">
        <v>3459</v>
      </c>
      <c r="L244" s="292"/>
      <c r="M244" s="96"/>
    </row>
    <row r="245" spans="1:13" s="293" customFormat="1" ht="12.75" customHeight="1" x14ac:dyDescent="0.2">
      <c r="A245" s="288">
        <f t="shared" si="11"/>
        <v>241</v>
      </c>
      <c r="B245" s="637" t="s">
        <v>4917</v>
      </c>
      <c r="C245" s="638">
        <v>67903</v>
      </c>
      <c r="D245" s="639" t="s">
        <v>4918</v>
      </c>
      <c r="E245" s="637" t="s">
        <v>4919</v>
      </c>
      <c r="F245" s="640" t="s">
        <v>141</v>
      </c>
      <c r="G245" s="291">
        <f t="shared" si="9"/>
        <v>1</v>
      </c>
      <c r="H245" s="291" t="s">
        <v>19</v>
      </c>
      <c r="I245" s="188">
        <f t="shared" si="10"/>
        <v>5</v>
      </c>
      <c r="J245" s="188" t="e">
        <f>+IF(#REF!="Issued",1,IF(#REF!="Not Issued",2,"Nil"))</f>
        <v>#REF!</v>
      </c>
      <c r="K245" s="188" t="s">
        <v>5251</v>
      </c>
      <c r="L245" s="292"/>
      <c r="M245" s="96"/>
    </row>
    <row r="246" spans="1:13" s="293" customFormat="1" ht="12.75" customHeight="1" x14ac:dyDescent="0.2">
      <c r="A246" s="288">
        <f t="shared" si="11"/>
        <v>242</v>
      </c>
      <c r="B246" s="637" t="s">
        <v>4929</v>
      </c>
      <c r="C246" s="638">
        <v>67907</v>
      </c>
      <c r="D246" s="639" t="s">
        <v>4930</v>
      </c>
      <c r="E246" s="637" t="s">
        <v>4931</v>
      </c>
      <c r="F246" s="640" t="s">
        <v>141</v>
      </c>
      <c r="G246" s="291">
        <f t="shared" si="9"/>
        <v>1</v>
      </c>
      <c r="H246" s="291" t="s">
        <v>19</v>
      </c>
      <c r="I246" s="188">
        <f t="shared" si="10"/>
        <v>5</v>
      </c>
      <c r="J246" s="188" t="e">
        <f>+IF(#REF!="Issued",1,IF(#REF!="Not Issued",2,"Nil"))</f>
        <v>#REF!</v>
      </c>
      <c r="K246" s="188" t="s">
        <v>3463</v>
      </c>
      <c r="L246" s="292"/>
      <c r="M246" s="96"/>
    </row>
    <row r="247" spans="1:13" s="293" customFormat="1" ht="12.75" customHeight="1" x14ac:dyDescent="0.2">
      <c r="A247" s="288">
        <f t="shared" si="11"/>
        <v>243</v>
      </c>
      <c r="B247" s="637" t="s">
        <v>4958</v>
      </c>
      <c r="C247" s="638">
        <v>67918</v>
      </c>
      <c r="D247" s="639" t="s">
        <v>4959</v>
      </c>
      <c r="E247" s="637" t="s">
        <v>4960</v>
      </c>
      <c r="F247" s="641" t="s">
        <v>141</v>
      </c>
      <c r="G247" s="291">
        <f t="shared" si="9"/>
        <v>1</v>
      </c>
      <c r="H247" s="291" t="s">
        <v>19</v>
      </c>
      <c r="I247" s="188">
        <f t="shared" si="10"/>
        <v>5</v>
      </c>
      <c r="J247" s="188" t="e">
        <f>+IF(#REF!="Issued",1,IF(#REF!="Not Issued",2,"Nil"))</f>
        <v>#REF!</v>
      </c>
      <c r="K247" s="188" t="s">
        <v>3466</v>
      </c>
      <c r="L247" s="292"/>
      <c r="M247" s="96"/>
    </row>
    <row r="248" spans="1:13" s="293" customFormat="1" ht="12.75" customHeight="1" x14ac:dyDescent="0.2">
      <c r="A248" s="288">
        <f t="shared" si="11"/>
        <v>244</v>
      </c>
      <c r="B248" s="637" t="s">
        <v>4975</v>
      </c>
      <c r="C248" s="638">
        <v>67923</v>
      </c>
      <c r="D248" s="639" t="s">
        <v>4976</v>
      </c>
      <c r="E248" s="637" t="s">
        <v>4977</v>
      </c>
      <c r="F248" s="624" t="s">
        <v>166</v>
      </c>
      <c r="G248" s="291">
        <f t="shared" si="9"/>
        <v>2</v>
      </c>
      <c r="H248" s="291" t="s">
        <v>19</v>
      </c>
      <c r="I248" s="188">
        <f t="shared" si="10"/>
        <v>5</v>
      </c>
      <c r="J248" s="188" t="e">
        <f>+IF(#REF!="Issued",1,IF(#REF!="Not Issued",2,"Nil"))</f>
        <v>#REF!</v>
      </c>
      <c r="K248" s="188" t="s">
        <v>3470</v>
      </c>
      <c r="L248" s="292"/>
      <c r="M248" s="96"/>
    </row>
    <row r="249" spans="1:13" s="293" customFormat="1" ht="12.75" customHeight="1" x14ac:dyDescent="0.2">
      <c r="A249" s="288">
        <f t="shared" si="11"/>
        <v>245</v>
      </c>
      <c r="B249" s="637" t="s">
        <v>4978</v>
      </c>
      <c r="C249" s="638">
        <v>67924</v>
      </c>
      <c r="D249" s="639" t="s">
        <v>4979</v>
      </c>
      <c r="E249" s="637" t="s">
        <v>4980</v>
      </c>
      <c r="F249" s="640" t="s">
        <v>141</v>
      </c>
      <c r="G249" s="291">
        <f t="shared" si="9"/>
        <v>1</v>
      </c>
      <c r="H249" s="291" t="s">
        <v>19</v>
      </c>
      <c r="I249" s="188">
        <f t="shared" si="10"/>
        <v>5</v>
      </c>
      <c r="J249" s="188" t="e">
        <f>+IF(#REF!="Issued",1,IF(#REF!="Not Issued",2,"Nil"))</f>
        <v>#REF!</v>
      </c>
      <c r="K249" s="188" t="s">
        <v>3474</v>
      </c>
      <c r="L249" s="292"/>
      <c r="M249" s="96"/>
    </row>
    <row r="250" spans="1:13" s="293" customFormat="1" ht="12.75" customHeight="1" x14ac:dyDescent="0.2">
      <c r="A250" s="288">
        <f t="shared" si="11"/>
        <v>246</v>
      </c>
      <c r="B250" s="637" t="s">
        <v>4994</v>
      </c>
      <c r="C250" s="638">
        <v>67929</v>
      </c>
      <c r="D250" s="639" t="s">
        <v>4995</v>
      </c>
      <c r="E250" s="637" t="s">
        <v>4996</v>
      </c>
      <c r="F250" s="640" t="s">
        <v>141</v>
      </c>
      <c r="G250" s="291">
        <f t="shared" si="9"/>
        <v>1</v>
      </c>
      <c r="H250" s="291" t="s">
        <v>19</v>
      </c>
      <c r="I250" s="188">
        <f t="shared" si="10"/>
        <v>5</v>
      </c>
      <c r="J250" s="188" t="e">
        <f>+IF(#REF!="Issued",1,IF(#REF!="Not Issued",2,"Nil"))</f>
        <v>#REF!</v>
      </c>
      <c r="K250" s="188" t="s">
        <v>3478</v>
      </c>
      <c r="L250" s="292"/>
      <c r="M250" s="96"/>
    </row>
    <row r="251" spans="1:13" s="293" customFormat="1" ht="12.75" customHeight="1" x14ac:dyDescent="0.2">
      <c r="A251" s="288">
        <f t="shared" si="11"/>
        <v>247</v>
      </c>
      <c r="B251" s="637" t="s">
        <v>5002</v>
      </c>
      <c r="C251" s="638">
        <v>67932</v>
      </c>
      <c r="D251" s="639" t="s">
        <v>5003</v>
      </c>
      <c r="E251" s="637" t="s">
        <v>5004</v>
      </c>
      <c r="F251" s="640" t="s">
        <v>141</v>
      </c>
      <c r="G251" s="291">
        <f t="shared" si="9"/>
        <v>1</v>
      </c>
      <c r="H251" s="291" t="s">
        <v>19</v>
      </c>
      <c r="I251" s="188">
        <f t="shared" si="10"/>
        <v>5</v>
      </c>
      <c r="J251" s="188" t="e">
        <f>+IF(#REF!="Issued",1,IF(#REF!="Not Issued",2,"Nil"))</f>
        <v>#REF!</v>
      </c>
      <c r="K251" s="188" t="s">
        <v>5267</v>
      </c>
      <c r="L251" s="292"/>
      <c r="M251" s="96"/>
    </row>
    <row r="252" spans="1:13" s="293" customFormat="1" ht="12.75" customHeight="1" x14ac:dyDescent="0.2">
      <c r="A252" s="288">
        <f t="shared" si="11"/>
        <v>248</v>
      </c>
      <c r="B252" s="637" t="s">
        <v>5030</v>
      </c>
      <c r="C252" s="638">
        <v>68076</v>
      </c>
      <c r="D252" s="639" t="s">
        <v>5031</v>
      </c>
      <c r="E252" s="637" t="s">
        <v>5032</v>
      </c>
      <c r="F252" s="640" t="s">
        <v>141</v>
      </c>
      <c r="G252" s="291">
        <f t="shared" si="9"/>
        <v>1</v>
      </c>
      <c r="H252" s="291" t="s">
        <v>19</v>
      </c>
      <c r="I252" s="188">
        <f t="shared" si="10"/>
        <v>5</v>
      </c>
      <c r="J252" s="188" t="e">
        <f>+IF(#REF!="Issued",1,IF(#REF!="Not Issued",2,"Nil"))</f>
        <v>#REF!</v>
      </c>
      <c r="K252" s="188" t="s">
        <v>3482</v>
      </c>
      <c r="L252" s="292"/>
      <c r="M252" s="96"/>
    </row>
    <row r="253" spans="1:13" s="293" customFormat="1" ht="12.75" customHeight="1" x14ac:dyDescent="0.2">
      <c r="A253" s="288">
        <f t="shared" si="11"/>
        <v>249</v>
      </c>
      <c r="B253" s="637" t="s">
        <v>5033</v>
      </c>
      <c r="C253" s="638">
        <v>67940</v>
      </c>
      <c r="D253" s="639" t="s">
        <v>5034</v>
      </c>
      <c r="E253" s="637" t="s">
        <v>5035</v>
      </c>
      <c r="F253" s="624" t="s">
        <v>166</v>
      </c>
      <c r="G253" s="291">
        <f t="shared" si="9"/>
        <v>2</v>
      </c>
      <c r="H253" s="291" t="s">
        <v>19</v>
      </c>
      <c r="I253" s="188">
        <f t="shared" si="10"/>
        <v>5</v>
      </c>
      <c r="J253" s="188" t="e">
        <f>+IF(#REF!="Issued",1,IF(#REF!="Not Issued",2,"Nil"))</f>
        <v>#REF!</v>
      </c>
      <c r="K253" s="188" t="s">
        <v>5271</v>
      </c>
      <c r="L253" s="292"/>
      <c r="M253" s="96"/>
    </row>
    <row r="254" spans="1:13" s="293" customFormat="1" ht="12.75" customHeight="1" x14ac:dyDescent="0.2">
      <c r="A254" s="288">
        <f t="shared" si="11"/>
        <v>250</v>
      </c>
      <c r="B254" s="637" t="s">
        <v>5036</v>
      </c>
      <c r="C254" s="638">
        <v>67941</v>
      </c>
      <c r="D254" s="639" t="s">
        <v>5037</v>
      </c>
      <c r="E254" s="637" t="s">
        <v>4491</v>
      </c>
      <c r="F254" s="642" t="s">
        <v>166</v>
      </c>
      <c r="G254" s="291">
        <f t="shared" si="9"/>
        <v>2</v>
      </c>
      <c r="H254" s="291" t="s">
        <v>19</v>
      </c>
      <c r="I254" s="188">
        <f t="shared" si="10"/>
        <v>5</v>
      </c>
      <c r="J254" s="188" t="e">
        <f>+IF(#REF!="Issued",1,IF(#REF!="Not Issued",2,"Nil"))</f>
        <v>#REF!</v>
      </c>
      <c r="K254" s="188" t="s">
        <v>3484</v>
      </c>
      <c r="L254" s="292"/>
      <c r="M254" s="96"/>
    </row>
    <row r="255" spans="1:13" s="293" customFormat="1" ht="12.75" customHeight="1" x14ac:dyDescent="0.2">
      <c r="A255" s="288">
        <f t="shared" si="11"/>
        <v>251</v>
      </c>
      <c r="B255" s="637" t="s">
        <v>5040</v>
      </c>
      <c r="C255" s="638">
        <v>67943</v>
      </c>
      <c r="D255" s="639" t="s">
        <v>5041</v>
      </c>
      <c r="E255" s="637" t="s">
        <v>1880</v>
      </c>
      <c r="F255" s="641" t="s">
        <v>141</v>
      </c>
      <c r="G255" s="291">
        <f t="shared" si="9"/>
        <v>1</v>
      </c>
      <c r="H255" s="291" t="s">
        <v>19</v>
      </c>
      <c r="I255" s="188">
        <f t="shared" si="10"/>
        <v>5</v>
      </c>
      <c r="J255" s="188" t="e">
        <f>+IF(#REF!="Issued",1,IF(#REF!="Not Issued",2,"Nil"))</f>
        <v>#REF!</v>
      </c>
      <c r="K255" s="188" t="s">
        <v>3488</v>
      </c>
      <c r="L255" s="292"/>
      <c r="M255" s="96"/>
    </row>
    <row r="256" spans="1:13" s="293" customFormat="1" ht="12.75" customHeight="1" x14ac:dyDescent="0.2">
      <c r="A256" s="288">
        <f t="shared" si="11"/>
        <v>252</v>
      </c>
      <c r="B256" s="637" t="s">
        <v>5048</v>
      </c>
      <c r="C256" s="638">
        <v>67947</v>
      </c>
      <c r="D256" s="639" t="s">
        <v>5049</v>
      </c>
      <c r="E256" s="637" t="s">
        <v>5050</v>
      </c>
      <c r="F256" s="624" t="s">
        <v>166</v>
      </c>
      <c r="G256" s="291">
        <f t="shared" si="9"/>
        <v>2</v>
      </c>
      <c r="H256" s="291" t="s">
        <v>19</v>
      </c>
      <c r="I256" s="188">
        <f t="shared" si="10"/>
        <v>5</v>
      </c>
      <c r="J256" s="188" t="e">
        <f>+IF(#REF!="Issued",1,IF(#REF!="Not Issued",2,"Nil"))</f>
        <v>#REF!</v>
      </c>
      <c r="K256" s="188" t="s">
        <v>3492</v>
      </c>
      <c r="L256" s="292"/>
      <c r="M256" s="96"/>
    </row>
    <row r="257" spans="1:13" s="293" customFormat="1" ht="12.75" customHeight="1" x14ac:dyDescent="0.2">
      <c r="A257" s="288">
        <f t="shared" si="11"/>
        <v>253</v>
      </c>
      <c r="B257" s="637" t="s">
        <v>5054</v>
      </c>
      <c r="C257" s="638">
        <v>68762</v>
      </c>
      <c r="D257" s="639" t="s">
        <v>5055</v>
      </c>
      <c r="E257" s="637" t="s">
        <v>5056</v>
      </c>
      <c r="F257" s="641" t="s">
        <v>141</v>
      </c>
      <c r="G257" s="291">
        <f t="shared" si="9"/>
        <v>1</v>
      </c>
      <c r="H257" s="291" t="s">
        <v>19</v>
      </c>
      <c r="I257" s="188">
        <f t="shared" si="10"/>
        <v>5</v>
      </c>
      <c r="J257" s="188" t="e">
        <f>+IF(#REF!="Issued",1,IF(#REF!="Not Issued",2,"Nil"))</f>
        <v>#REF!</v>
      </c>
      <c r="K257" s="188" t="s">
        <v>3496</v>
      </c>
      <c r="L257" s="292"/>
      <c r="M257" s="96"/>
    </row>
    <row r="258" spans="1:13" s="293" customFormat="1" ht="12.75" customHeight="1" x14ac:dyDescent="0.2">
      <c r="A258" s="288">
        <f t="shared" si="11"/>
        <v>254</v>
      </c>
      <c r="B258" s="637" t="s">
        <v>5057</v>
      </c>
      <c r="C258" s="638">
        <v>67949</v>
      </c>
      <c r="D258" s="639" t="s">
        <v>5058</v>
      </c>
      <c r="E258" s="637" t="s">
        <v>5059</v>
      </c>
      <c r="F258" s="642" t="s">
        <v>166</v>
      </c>
      <c r="G258" s="291">
        <f t="shared" si="9"/>
        <v>2</v>
      </c>
      <c r="H258" s="291" t="s">
        <v>19</v>
      </c>
      <c r="I258" s="188">
        <f t="shared" si="10"/>
        <v>5</v>
      </c>
      <c r="J258" s="188" t="e">
        <f>+IF(#REF!="Issued",1,IF(#REF!="Not Issued",2,"Nil"))</f>
        <v>#REF!</v>
      </c>
      <c r="K258" s="188" t="s">
        <v>3500</v>
      </c>
      <c r="L258" s="292"/>
      <c r="M258" s="96"/>
    </row>
    <row r="259" spans="1:13" s="293" customFormat="1" ht="12.75" customHeight="1" x14ac:dyDescent="0.2">
      <c r="A259" s="288">
        <f t="shared" si="11"/>
        <v>255</v>
      </c>
      <c r="B259" s="637" t="s">
        <v>5060</v>
      </c>
      <c r="C259" s="638">
        <v>67950</v>
      </c>
      <c r="D259" s="639" t="s">
        <v>5061</v>
      </c>
      <c r="E259" s="637" t="s">
        <v>5062</v>
      </c>
      <c r="F259" s="640" t="s">
        <v>141</v>
      </c>
      <c r="G259" s="291">
        <f t="shared" si="9"/>
        <v>1</v>
      </c>
      <c r="H259" s="291" t="s">
        <v>19</v>
      </c>
      <c r="I259" s="188">
        <f t="shared" si="10"/>
        <v>5</v>
      </c>
      <c r="J259" s="188" t="e">
        <f>+IF(#REF!="Issued",1,IF(#REF!="Not Issued",2,"Nil"))</f>
        <v>#REF!</v>
      </c>
      <c r="K259" s="188" t="s">
        <v>3503</v>
      </c>
      <c r="L259" s="292"/>
      <c r="M259" s="96"/>
    </row>
    <row r="260" spans="1:13" s="293" customFormat="1" ht="12.75" customHeight="1" x14ac:dyDescent="0.2">
      <c r="A260" s="288">
        <f t="shared" si="11"/>
        <v>256</v>
      </c>
      <c r="B260" s="637" t="s">
        <v>5078</v>
      </c>
      <c r="C260" s="638">
        <v>67956</v>
      </c>
      <c r="D260" s="639" t="s">
        <v>5079</v>
      </c>
      <c r="E260" s="637" t="s">
        <v>224</v>
      </c>
      <c r="F260" s="624" t="s">
        <v>166</v>
      </c>
      <c r="G260" s="291">
        <f t="shared" si="9"/>
        <v>2</v>
      </c>
      <c r="H260" s="291" t="s">
        <v>19</v>
      </c>
      <c r="I260" s="188">
        <f t="shared" si="10"/>
        <v>5</v>
      </c>
      <c r="J260" s="188" t="e">
        <f>+IF(#REF!="Issued",1,IF(#REF!="Not Issued",2,"Nil"))</f>
        <v>#REF!</v>
      </c>
      <c r="K260" s="188" t="s">
        <v>3507</v>
      </c>
      <c r="L260" s="292"/>
      <c r="M260" s="96"/>
    </row>
    <row r="261" spans="1:13" s="293" customFormat="1" ht="12.75" customHeight="1" x14ac:dyDescent="0.2">
      <c r="A261" s="288">
        <f t="shared" si="11"/>
        <v>257</v>
      </c>
      <c r="B261" s="637" t="s">
        <v>5084</v>
      </c>
      <c r="C261" s="638">
        <v>67959</v>
      </c>
      <c r="D261" s="639" t="s">
        <v>5085</v>
      </c>
      <c r="E261" s="637" t="s">
        <v>5086</v>
      </c>
      <c r="F261" s="640" t="s">
        <v>141</v>
      </c>
      <c r="G261" s="291">
        <f t="shared" ref="G261:G305" si="12">+IF(F261="M",1,IF(F261="f",2,IF(F261="Civ",3,"Error")))</f>
        <v>1</v>
      </c>
      <c r="H261" s="291" t="s">
        <v>19</v>
      </c>
      <c r="I261" s="188">
        <f t="shared" ref="I261:I305" si="13">+IF(H261="Incomplete",5,IF(H261="Complete",1,IF(H261="Incomplete",2,IF(H261="Left",3,IF(H261="Dropped",4,"Error")))))</f>
        <v>5</v>
      </c>
      <c r="J261" s="188" t="e">
        <f>+IF(#REF!="Issued",1,IF(#REF!="Not Issued",2,"Nil"))</f>
        <v>#REF!</v>
      </c>
      <c r="K261" s="188" t="s">
        <v>3511</v>
      </c>
      <c r="L261" s="292"/>
      <c r="M261" s="96"/>
    </row>
    <row r="262" spans="1:13" s="293" customFormat="1" ht="12.75" customHeight="1" x14ac:dyDescent="0.2">
      <c r="A262" s="288">
        <f t="shared" si="11"/>
        <v>258</v>
      </c>
      <c r="B262" s="637" t="s">
        <v>5089</v>
      </c>
      <c r="C262" s="638">
        <v>67961</v>
      </c>
      <c r="D262" s="639" t="s">
        <v>5090</v>
      </c>
      <c r="E262" s="637" t="s">
        <v>5091</v>
      </c>
      <c r="F262" s="641" t="s">
        <v>141</v>
      </c>
      <c r="G262" s="291">
        <f t="shared" si="12"/>
        <v>1</v>
      </c>
      <c r="H262" s="291" t="s">
        <v>19</v>
      </c>
      <c r="I262" s="188">
        <f t="shared" si="13"/>
        <v>5</v>
      </c>
      <c r="J262" s="188" t="e">
        <f>+IF(#REF!="Issued",1,IF(#REF!="Not Issued",2,"Nil"))</f>
        <v>#REF!</v>
      </c>
      <c r="K262" s="188" t="s">
        <v>3515</v>
      </c>
      <c r="L262" s="292"/>
      <c r="M262" s="96"/>
    </row>
    <row r="263" spans="1:13" s="293" customFormat="1" ht="12.75" customHeight="1" x14ac:dyDescent="0.2">
      <c r="A263" s="288">
        <f t="shared" ref="A263:A304" si="14">+A262+1</f>
        <v>259</v>
      </c>
      <c r="B263" s="637" t="s">
        <v>5092</v>
      </c>
      <c r="C263" s="638">
        <v>67962</v>
      </c>
      <c r="D263" s="639" t="s">
        <v>5093</v>
      </c>
      <c r="E263" s="637" t="s">
        <v>5094</v>
      </c>
      <c r="F263" s="624" t="s">
        <v>166</v>
      </c>
      <c r="G263" s="291">
        <f t="shared" si="12"/>
        <v>2</v>
      </c>
      <c r="H263" s="291" t="s">
        <v>19</v>
      </c>
      <c r="I263" s="188">
        <f t="shared" si="13"/>
        <v>5</v>
      </c>
      <c r="J263" s="188" t="e">
        <f>+IF(#REF!="Issued",1,IF(#REF!="Not Issued",2,"Nil"))</f>
        <v>#REF!</v>
      </c>
      <c r="K263" s="188" t="s">
        <v>3519</v>
      </c>
      <c r="L263" s="292"/>
      <c r="M263" s="96"/>
    </row>
    <row r="264" spans="1:13" s="293" customFormat="1" ht="12.75" customHeight="1" x14ac:dyDescent="0.2">
      <c r="A264" s="288">
        <f t="shared" si="14"/>
        <v>260</v>
      </c>
      <c r="B264" s="637" t="s">
        <v>5101</v>
      </c>
      <c r="C264" s="638">
        <v>67965</v>
      </c>
      <c r="D264" s="639" t="s">
        <v>5102</v>
      </c>
      <c r="E264" s="637" t="s">
        <v>5103</v>
      </c>
      <c r="F264" s="624" t="s">
        <v>166</v>
      </c>
      <c r="G264" s="291">
        <f t="shared" si="12"/>
        <v>2</v>
      </c>
      <c r="H264" s="291" t="s">
        <v>19</v>
      </c>
      <c r="I264" s="188">
        <f t="shared" si="13"/>
        <v>5</v>
      </c>
      <c r="J264" s="188" t="e">
        <f>+IF(#REF!="Issued",1,IF(#REF!="Not Issued",2,"Nil"))</f>
        <v>#REF!</v>
      </c>
      <c r="K264" s="188" t="s">
        <v>3522</v>
      </c>
      <c r="L264" s="292"/>
      <c r="M264" s="96"/>
    </row>
    <row r="265" spans="1:13" s="293" customFormat="1" ht="12.75" customHeight="1" x14ac:dyDescent="0.2">
      <c r="A265" s="288">
        <f t="shared" si="14"/>
        <v>261</v>
      </c>
      <c r="B265" s="637" t="s">
        <v>5113</v>
      </c>
      <c r="C265" s="638">
        <v>67969</v>
      </c>
      <c r="D265" s="639" t="s">
        <v>5114</v>
      </c>
      <c r="E265" s="637" t="s">
        <v>5115</v>
      </c>
      <c r="F265" s="640" t="s">
        <v>141</v>
      </c>
      <c r="G265" s="291">
        <f t="shared" si="12"/>
        <v>1</v>
      </c>
      <c r="H265" s="291" t="s">
        <v>19</v>
      </c>
      <c r="I265" s="188">
        <f t="shared" si="13"/>
        <v>5</v>
      </c>
      <c r="J265" s="188" t="e">
        <f>+IF(#REF!="Issued",1,IF(#REF!="Not Issued",2,"Nil"))</f>
        <v>#REF!</v>
      </c>
      <c r="K265" s="188" t="s">
        <v>3526</v>
      </c>
      <c r="L265" s="292"/>
      <c r="M265" s="96"/>
    </row>
    <row r="266" spans="1:13" s="293" customFormat="1" ht="12.75" customHeight="1" x14ac:dyDescent="0.2">
      <c r="A266" s="288">
        <f t="shared" si="14"/>
        <v>262</v>
      </c>
      <c r="B266" s="637" t="s">
        <v>5116</v>
      </c>
      <c r="C266" s="638">
        <v>67970</v>
      </c>
      <c r="D266" s="639" t="s">
        <v>5117</v>
      </c>
      <c r="E266" s="637" t="s">
        <v>1131</v>
      </c>
      <c r="F266" s="641" t="s">
        <v>141</v>
      </c>
      <c r="G266" s="291">
        <f t="shared" si="12"/>
        <v>1</v>
      </c>
      <c r="H266" s="291" t="s">
        <v>19</v>
      </c>
      <c r="I266" s="188">
        <f t="shared" si="13"/>
        <v>5</v>
      </c>
      <c r="J266" s="188" t="e">
        <f>+IF(#REF!="Issued",1,IF(#REF!="Not Issued",2,"Nil"))</f>
        <v>#REF!</v>
      </c>
      <c r="K266" s="188" t="s">
        <v>3533</v>
      </c>
      <c r="L266" s="292"/>
      <c r="M266" s="96"/>
    </row>
    <row r="267" spans="1:13" s="293" customFormat="1" ht="12.75" customHeight="1" x14ac:dyDescent="0.2">
      <c r="A267" s="288">
        <f t="shared" si="14"/>
        <v>263</v>
      </c>
      <c r="B267" s="637" t="s">
        <v>5118</v>
      </c>
      <c r="C267" s="638">
        <v>67971</v>
      </c>
      <c r="D267" s="639" t="s">
        <v>5119</v>
      </c>
      <c r="E267" s="637" t="s">
        <v>3207</v>
      </c>
      <c r="F267" s="641" t="s">
        <v>141</v>
      </c>
      <c r="G267" s="291">
        <f t="shared" si="12"/>
        <v>1</v>
      </c>
      <c r="H267" s="291" t="s">
        <v>19</v>
      </c>
      <c r="I267" s="188">
        <f t="shared" si="13"/>
        <v>5</v>
      </c>
      <c r="J267" s="188" t="e">
        <f>+IF(#REF!="Issued",1,IF(#REF!="Not Issued",2,"Nil"))</f>
        <v>#REF!</v>
      </c>
      <c r="K267" s="188" t="s">
        <v>3537</v>
      </c>
      <c r="L267" s="292"/>
      <c r="M267" s="96"/>
    </row>
    <row r="268" spans="1:13" s="293" customFormat="1" ht="12.75" customHeight="1" x14ac:dyDescent="0.2">
      <c r="A268" s="288">
        <f t="shared" si="14"/>
        <v>264</v>
      </c>
      <c r="B268" s="637" t="s">
        <v>5120</v>
      </c>
      <c r="C268" s="638">
        <v>67972</v>
      </c>
      <c r="D268" s="639" t="s">
        <v>5121</v>
      </c>
      <c r="E268" s="637" t="s">
        <v>5122</v>
      </c>
      <c r="F268" s="624" t="s">
        <v>166</v>
      </c>
      <c r="G268" s="291">
        <f t="shared" si="12"/>
        <v>2</v>
      </c>
      <c r="H268" s="291" t="s">
        <v>19</v>
      </c>
      <c r="I268" s="188">
        <f t="shared" si="13"/>
        <v>5</v>
      </c>
      <c r="J268" s="188" t="e">
        <f>+IF(#REF!="Issued",1,IF(#REF!="Not Issued",2,"Nil"))</f>
        <v>#REF!</v>
      </c>
      <c r="K268" s="188" t="s">
        <v>3541</v>
      </c>
      <c r="L268" s="292"/>
      <c r="M268" s="96"/>
    </row>
    <row r="269" spans="1:13" s="293" customFormat="1" ht="12.75" customHeight="1" x14ac:dyDescent="0.2">
      <c r="A269" s="288">
        <f t="shared" si="14"/>
        <v>265</v>
      </c>
      <c r="B269" s="637" t="s">
        <v>5123</v>
      </c>
      <c r="C269" s="638">
        <v>67973</v>
      </c>
      <c r="D269" s="639" t="s">
        <v>5124</v>
      </c>
      <c r="E269" s="637" t="s">
        <v>5125</v>
      </c>
      <c r="F269" s="642" t="s">
        <v>166</v>
      </c>
      <c r="G269" s="291">
        <f t="shared" si="12"/>
        <v>2</v>
      </c>
      <c r="H269" s="291" t="s">
        <v>19</v>
      </c>
      <c r="I269" s="188">
        <f t="shared" si="13"/>
        <v>5</v>
      </c>
      <c r="J269" s="188" t="e">
        <f>+IF(#REF!="Issued",1,IF(#REF!="Not Issued",2,"Nil"))</f>
        <v>#REF!</v>
      </c>
      <c r="K269" s="188" t="s">
        <v>3545</v>
      </c>
      <c r="L269" s="292"/>
      <c r="M269" s="96"/>
    </row>
    <row r="270" spans="1:13" s="293" customFormat="1" ht="12.75" customHeight="1" x14ac:dyDescent="0.2">
      <c r="A270" s="288">
        <f t="shared" si="14"/>
        <v>266</v>
      </c>
      <c r="B270" s="637" t="s">
        <v>5128</v>
      </c>
      <c r="C270" s="638">
        <v>67975</v>
      </c>
      <c r="D270" s="639" t="s">
        <v>5129</v>
      </c>
      <c r="E270" s="637" t="s">
        <v>5130</v>
      </c>
      <c r="F270" s="640" t="s">
        <v>141</v>
      </c>
      <c r="G270" s="291">
        <f t="shared" si="12"/>
        <v>1</v>
      </c>
      <c r="H270" s="291" t="s">
        <v>19</v>
      </c>
      <c r="I270" s="188">
        <f t="shared" si="13"/>
        <v>5</v>
      </c>
      <c r="J270" s="188" t="e">
        <f>+IF(#REF!="Issued",1,IF(#REF!="Not Issued",2,"Nil"))</f>
        <v>#REF!</v>
      </c>
      <c r="K270" s="188" t="s">
        <v>3549</v>
      </c>
      <c r="L270" s="292"/>
      <c r="M270" s="96"/>
    </row>
    <row r="271" spans="1:13" s="293" customFormat="1" ht="12.75" customHeight="1" x14ac:dyDescent="0.2">
      <c r="A271" s="288">
        <f t="shared" si="14"/>
        <v>267</v>
      </c>
      <c r="B271" s="637" t="s">
        <v>5144</v>
      </c>
      <c r="C271" s="638">
        <v>67980</v>
      </c>
      <c r="D271" s="639" t="s">
        <v>3583</v>
      </c>
      <c r="E271" s="637" t="s">
        <v>5145</v>
      </c>
      <c r="F271" s="624" t="s">
        <v>166</v>
      </c>
      <c r="G271" s="291">
        <f t="shared" si="12"/>
        <v>2</v>
      </c>
      <c r="H271" s="291" t="s">
        <v>19</v>
      </c>
      <c r="I271" s="188">
        <f t="shared" si="13"/>
        <v>5</v>
      </c>
      <c r="J271" s="188" t="e">
        <f>+IF(#REF!="Issued",1,IF(#REF!="Not Issued",2,"Nil"))</f>
        <v>#REF!</v>
      </c>
      <c r="K271" s="188" t="s">
        <v>3556</v>
      </c>
      <c r="L271" s="292"/>
      <c r="M271" s="96"/>
    </row>
    <row r="272" spans="1:13" s="293" customFormat="1" ht="12.75" customHeight="1" x14ac:dyDescent="0.2">
      <c r="A272" s="288">
        <f t="shared" si="14"/>
        <v>268</v>
      </c>
      <c r="B272" s="637" t="s">
        <v>5146</v>
      </c>
      <c r="C272" s="638">
        <v>68764</v>
      </c>
      <c r="D272" s="639" t="s">
        <v>4126</v>
      </c>
      <c r="E272" s="637" t="s">
        <v>3207</v>
      </c>
      <c r="F272" s="641" t="s">
        <v>141</v>
      </c>
      <c r="G272" s="291">
        <f t="shared" si="12"/>
        <v>1</v>
      </c>
      <c r="H272" s="291" t="s">
        <v>19</v>
      </c>
      <c r="I272" s="188">
        <f t="shared" si="13"/>
        <v>5</v>
      </c>
      <c r="J272" s="188" t="e">
        <f>+IF(#REF!="Issued",1,IF(#REF!="Not Issued",2,"Nil"))</f>
        <v>#REF!</v>
      </c>
      <c r="K272" s="188" t="s">
        <v>3560</v>
      </c>
      <c r="L272" s="292"/>
      <c r="M272" s="96"/>
    </row>
    <row r="273" spans="1:13" s="293" customFormat="1" ht="12.75" customHeight="1" x14ac:dyDescent="0.2">
      <c r="A273" s="288">
        <f t="shared" si="14"/>
        <v>269</v>
      </c>
      <c r="B273" s="637" t="s">
        <v>5182</v>
      </c>
      <c r="C273" s="638">
        <v>68073</v>
      </c>
      <c r="D273" s="639" t="s">
        <v>5183</v>
      </c>
      <c r="E273" s="637" t="s">
        <v>5184</v>
      </c>
      <c r="F273" s="641" t="s">
        <v>141</v>
      </c>
      <c r="G273" s="291">
        <f t="shared" si="12"/>
        <v>1</v>
      </c>
      <c r="H273" s="291" t="s">
        <v>19</v>
      </c>
      <c r="I273" s="188">
        <f t="shared" si="13"/>
        <v>5</v>
      </c>
      <c r="J273" s="188" t="e">
        <f>+IF(#REF!="Issued",1,IF(#REF!="Not Issued",2,"Nil"))</f>
        <v>#REF!</v>
      </c>
      <c r="K273" s="188" t="s">
        <v>3563</v>
      </c>
      <c r="L273" s="292"/>
      <c r="M273" s="96"/>
    </row>
    <row r="274" spans="1:13" s="293" customFormat="1" ht="12.75" customHeight="1" x14ac:dyDescent="0.2">
      <c r="A274" s="288">
        <f t="shared" si="14"/>
        <v>270</v>
      </c>
      <c r="B274" s="637" t="s">
        <v>5191</v>
      </c>
      <c r="C274" s="638">
        <v>67994</v>
      </c>
      <c r="D274" s="639" t="s">
        <v>196</v>
      </c>
      <c r="E274" s="637" t="s">
        <v>5192</v>
      </c>
      <c r="F274" s="641" t="s">
        <v>141</v>
      </c>
      <c r="G274" s="291">
        <f t="shared" si="12"/>
        <v>1</v>
      </c>
      <c r="H274" s="291" t="s">
        <v>19</v>
      </c>
      <c r="I274" s="188">
        <f t="shared" si="13"/>
        <v>5</v>
      </c>
      <c r="J274" s="188" t="e">
        <f>+IF(#REF!="Issued",1,IF(#REF!="Not Issued",2,"Nil"))</f>
        <v>#REF!</v>
      </c>
      <c r="K274" s="188" t="s">
        <v>3567</v>
      </c>
      <c r="L274" s="292"/>
      <c r="M274" s="96"/>
    </row>
    <row r="275" spans="1:13" s="293" customFormat="1" ht="12.75" customHeight="1" x14ac:dyDescent="0.2">
      <c r="A275" s="288">
        <f t="shared" si="14"/>
        <v>271</v>
      </c>
      <c r="B275" s="637" t="s">
        <v>5193</v>
      </c>
      <c r="C275" s="638">
        <v>67995</v>
      </c>
      <c r="D275" s="639" t="s">
        <v>5194</v>
      </c>
      <c r="E275" s="637" t="s">
        <v>5195</v>
      </c>
      <c r="F275" s="641" t="s">
        <v>141</v>
      </c>
      <c r="G275" s="291">
        <f t="shared" si="12"/>
        <v>1</v>
      </c>
      <c r="H275" s="291" t="s">
        <v>19</v>
      </c>
      <c r="I275" s="188">
        <f t="shared" si="13"/>
        <v>5</v>
      </c>
      <c r="J275" s="188" t="e">
        <f>+IF(#REF!="Issued",1,IF(#REF!="Not Issued",2,"Nil"))</f>
        <v>#REF!</v>
      </c>
      <c r="K275" s="188" t="s">
        <v>3571</v>
      </c>
      <c r="L275" s="292"/>
      <c r="M275" s="96"/>
    </row>
    <row r="276" spans="1:13" s="293" customFormat="1" ht="12.75" customHeight="1" x14ac:dyDescent="0.2">
      <c r="A276" s="288">
        <f t="shared" si="14"/>
        <v>272</v>
      </c>
      <c r="B276" s="637" t="s">
        <v>5199</v>
      </c>
      <c r="C276" s="638">
        <v>67997</v>
      </c>
      <c r="D276" s="639" t="s">
        <v>5200</v>
      </c>
      <c r="E276" s="637" t="s">
        <v>5201</v>
      </c>
      <c r="F276" s="624" t="s">
        <v>166</v>
      </c>
      <c r="G276" s="291">
        <f t="shared" si="12"/>
        <v>2</v>
      </c>
      <c r="H276" s="291" t="s">
        <v>19</v>
      </c>
      <c r="I276" s="188">
        <f t="shared" si="13"/>
        <v>5</v>
      </c>
      <c r="J276" s="188" t="e">
        <f>+IF(#REF!="Issued",1,IF(#REF!="Not Issued",2,"Nil"))</f>
        <v>#REF!</v>
      </c>
      <c r="K276" s="188" t="s">
        <v>3574</v>
      </c>
      <c r="L276" s="292"/>
      <c r="M276" s="96"/>
    </row>
    <row r="277" spans="1:13" s="293" customFormat="1" ht="12.75" customHeight="1" x14ac:dyDescent="0.2">
      <c r="A277" s="288">
        <f t="shared" si="14"/>
        <v>273</v>
      </c>
      <c r="B277" s="637" t="s">
        <v>5232</v>
      </c>
      <c r="C277" s="638">
        <v>46069</v>
      </c>
      <c r="D277" s="639" t="s">
        <v>5233</v>
      </c>
      <c r="E277" s="637" t="s">
        <v>5234</v>
      </c>
      <c r="F277" s="640" t="s">
        <v>141</v>
      </c>
      <c r="G277" s="291">
        <f t="shared" si="12"/>
        <v>1</v>
      </c>
      <c r="H277" s="291" t="s">
        <v>19</v>
      </c>
      <c r="I277" s="188">
        <f t="shared" si="13"/>
        <v>5</v>
      </c>
      <c r="J277" s="188" t="e">
        <f>+IF(#REF!="Issued",1,IF(#REF!="Not Issued",2,"Nil"))</f>
        <v>#REF!</v>
      </c>
      <c r="K277" s="188" t="s">
        <v>3578</v>
      </c>
      <c r="L277" s="292"/>
      <c r="M277" s="96"/>
    </row>
    <row r="278" spans="1:13" s="293" customFormat="1" ht="12.75" customHeight="1" x14ac:dyDescent="0.2">
      <c r="A278" s="288">
        <f t="shared" si="14"/>
        <v>274</v>
      </c>
      <c r="B278" s="637" t="s">
        <v>5235</v>
      </c>
      <c r="C278" s="638">
        <v>68009</v>
      </c>
      <c r="D278" s="639" t="s">
        <v>5236</v>
      </c>
      <c r="E278" s="637" t="s">
        <v>1687</v>
      </c>
      <c r="F278" s="642" t="s">
        <v>166</v>
      </c>
      <c r="G278" s="291">
        <f t="shared" si="12"/>
        <v>2</v>
      </c>
      <c r="H278" s="291" t="s">
        <v>19</v>
      </c>
      <c r="I278" s="188">
        <f t="shared" si="13"/>
        <v>5</v>
      </c>
      <c r="J278" s="188" t="e">
        <f>+IF(#REF!="Issued",1,IF(#REF!="Not Issued",2,"Nil"))</f>
        <v>#REF!</v>
      </c>
      <c r="K278" s="188" t="s">
        <v>3581</v>
      </c>
      <c r="L278" s="292"/>
      <c r="M278" s="96"/>
    </row>
    <row r="279" spans="1:13" s="293" customFormat="1" ht="12.75" customHeight="1" x14ac:dyDescent="0.2">
      <c r="A279" s="288">
        <f t="shared" si="14"/>
        <v>275</v>
      </c>
      <c r="B279" s="637" t="s">
        <v>5237</v>
      </c>
      <c r="C279" s="638">
        <v>68010</v>
      </c>
      <c r="D279" s="639" t="s">
        <v>5238</v>
      </c>
      <c r="E279" s="637" t="s">
        <v>5239</v>
      </c>
      <c r="F279" s="640" t="s">
        <v>141</v>
      </c>
      <c r="G279" s="291">
        <f t="shared" si="12"/>
        <v>1</v>
      </c>
      <c r="H279" s="291" t="s">
        <v>19</v>
      </c>
      <c r="I279" s="188">
        <f t="shared" si="13"/>
        <v>5</v>
      </c>
      <c r="J279" s="188" t="e">
        <f>+IF(#REF!="Issued",1,IF(#REF!="Not Issued",2,"Nil"))</f>
        <v>#REF!</v>
      </c>
      <c r="K279" s="188" t="s">
        <v>3585</v>
      </c>
      <c r="L279" s="292"/>
      <c r="M279" s="96"/>
    </row>
    <row r="280" spans="1:13" s="293" customFormat="1" ht="12.75" customHeight="1" x14ac:dyDescent="0.2">
      <c r="A280" s="288">
        <f t="shared" si="14"/>
        <v>276</v>
      </c>
      <c r="B280" s="637" t="s">
        <v>5243</v>
      </c>
      <c r="C280" s="638">
        <v>68012</v>
      </c>
      <c r="D280" s="639" t="s">
        <v>5244</v>
      </c>
      <c r="E280" s="637" t="s">
        <v>5245</v>
      </c>
      <c r="F280" s="641" t="s">
        <v>141</v>
      </c>
      <c r="G280" s="291">
        <f t="shared" si="12"/>
        <v>1</v>
      </c>
      <c r="H280" s="291" t="s">
        <v>19</v>
      </c>
      <c r="I280" s="188">
        <f t="shared" si="13"/>
        <v>5</v>
      </c>
      <c r="J280" s="188" t="e">
        <f>+IF(#REF!="Issued",1,IF(#REF!="Not Issued",2,"Nil"))</f>
        <v>#REF!</v>
      </c>
      <c r="K280" s="188" t="s">
        <v>3589</v>
      </c>
      <c r="L280" s="292"/>
      <c r="M280" s="96"/>
    </row>
    <row r="281" spans="1:13" s="293" customFormat="1" ht="12.75" customHeight="1" x14ac:dyDescent="0.2">
      <c r="A281" s="288">
        <f t="shared" si="14"/>
        <v>277</v>
      </c>
      <c r="B281" s="637" t="s">
        <v>5246</v>
      </c>
      <c r="C281" s="638">
        <v>68013</v>
      </c>
      <c r="D281" s="639" t="s">
        <v>5247</v>
      </c>
      <c r="E281" s="637" t="s">
        <v>5248</v>
      </c>
      <c r="F281" s="641" t="s">
        <v>141</v>
      </c>
      <c r="G281" s="291">
        <f t="shared" si="12"/>
        <v>1</v>
      </c>
      <c r="H281" s="291" t="s">
        <v>19</v>
      </c>
      <c r="I281" s="188">
        <f t="shared" si="13"/>
        <v>5</v>
      </c>
      <c r="J281" s="188" t="e">
        <f>+IF(#REF!="Issued",1,IF(#REF!="Not Issued",2,"Nil"))</f>
        <v>#REF!</v>
      </c>
      <c r="K281" s="188" t="s">
        <v>5344</v>
      </c>
      <c r="L281" s="292"/>
      <c r="M281" s="96"/>
    </row>
    <row r="282" spans="1:13" s="293" customFormat="1" ht="12.75" customHeight="1" x14ac:dyDescent="0.2">
      <c r="A282" s="288">
        <f t="shared" si="14"/>
        <v>278</v>
      </c>
      <c r="B282" s="637" t="s">
        <v>5249</v>
      </c>
      <c r="C282" s="638">
        <v>68014</v>
      </c>
      <c r="D282" s="639" t="s">
        <v>5250</v>
      </c>
      <c r="E282" s="637" t="s">
        <v>446</v>
      </c>
      <c r="F282" s="640" t="s">
        <v>141</v>
      </c>
      <c r="G282" s="291">
        <f t="shared" si="12"/>
        <v>1</v>
      </c>
      <c r="H282" s="291" t="s">
        <v>19</v>
      </c>
      <c r="I282" s="188">
        <f t="shared" si="13"/>
        <v>5</v>
      </c>
      <c r="J282" s="188" t="e">
        <f>+IF(#REF!="Issued",1,IF(#REF!="Not Issued",2,"Nil"))</f>
        <v>#REF!</v>
      </c>
      <c r="K282" s="188" t="s">
        <v>3591</v>
      </c>
      <c r="L282" s="292"/>
      <c r="M282" s="96"/>
    </row>
    <row r="283" spans="1:13" s="293" customFormat="1" ht="12.75" customHeight="1" x14ac:dyDescent="0.2">
      <c r="A283" s="288">
        <f t="shared" si="14"/>
        <v>279</v>
      </c>
      <c r="B283" s="637" t="s">
        <v>5252</v>
      </c>
      <c r="C283" s="638">
        <v>68015</v>
      </c>
      <c r="D283" s="639" t="s">
        <v>4913</v>
      </c>
      <c r="E283" s="637" t="s">
        <v>1696</v>
      </c>
      <c r="F283" s="640" t="s">
        <v>141</v>
      </c>
      <c r="G283" s="291">
        <f t="shared" si="12"/>
        <v>1</v>
      </c>
      <c r="H283" s="291" t="s">
        <v>19</v>
      </c>
      <c r="I283" s="188">
        <f t="shared" si="13"/>
        <v>5</v>
      </c>
      <c r="J283" s="188" t="e">
        <f>+IF(#REF!="Issued",1,IF(#REF!="Not Issued",2,"Nil"))</f>
        <v>#REF!</v>
      </c>
      <c r="K283" s="188" t="s">
        <v>5348</v>
      </c>
      <c r="L283" s="292"/>
      <c r="M283" s="96"/>
    </row>
    <row r="284" spans="1:13" s="293" customFormat="1" ht="12.75" customHeight="1" x14ac:dyDescent="0.2">
      <c r="A284" s="288">
        <f t="shared" si="14"/>
        <v>280</v>
      </c>
      <c r="B284" s="637" t="s">
        <v>5258</v>
      </c>
      <c r="C284" s="638">
        <v>68018</v>
      </c>
      <c r="D284" s="639" t="s">
        <v>5259</v>
      </c>
      <c r="E284" s="637" t="s">
        <v>5260</v>
      </c>
      <c r="F284" s="641" t="s">
        <v>141</v>
      </c>
      <c r="G284" s="291">
        <f t="shared" si="12"/>
        <v>1</v>
      </c>
      <c r="H284" s="291" t="s">
        <v>19</v>
      </c>
      <c r="I284" s="188">
        <f t="shared" si="13"/>
        <v>5</v>
      </c>
      <c r="J284" s="188" t="e">
        <f>+IF(#REF!="Issued",1,IF(#REF!="Not Issued",2,"Nil"))</f>
        <v>#REF!</v>
      </c>
      <c r="K284" s="188" t="s">
        <v>3595</v>
      </c>
      <c r="L284" s="292"/>
      <c r="M284" s="96"/>
    </row>
    <row r="285" spans="1:13" s="293" customFormat="1" ht="12.75" customHeight="1" x14ac:dyDescent="0.2">
      <c r="A285" s="288">
        <f t="shared" si="14"/>
        <v>281</v>
      </c>
      <c r="B285" s="637" t="s">
        <v>5277</v>
      </c>
      <c r="C285" s="638">
        <v>68024</v>
      </c>
      <c r="D285" s="639" t="s">
        <v>5278</v>
      </c>
      <c r="E285" s="637" t="s">
        <v>5279</v>
      </c>
      <c r="F285" s="642" t="s">
        <v>166</v>
      </c>
      <c r="G285" s="291">
        <f t="shared" si="12"/>
        <v>2</v>
      </c>
      <c r="H285" s="291" t="s">
        <v>19</v>
      </c>
      <c r="I285" s="188">
        <f t="shared" si="13"/>
        <v>5</v>
      </c>
      <c r="J285" s="188" t="e">
        <f>+IF(#REF!="Issued",1,IF(#REF!="Not Issued",2,"Nil"))</f>
        <v>#REF!</v>
      </c>
      <c r="K285" s="188" t="s">
        <v>3599</v>
      </c>
      <c r="L285" s="292"/>
      <c r="M285" s="96"/>
    </row>
    <row r="286" spans="1:13" s="293" customFormat="1" ht="12.75" customHeight="1" x14ac:dyDescent="0.2">
      <c r="A286" s="288">
        <f t="shared" si="14"/>
        <v>282</v>
      </c>
      <c r="B286" s="637" t="s">
        <v>5284</v>
      </c>
      <c r="C286" s="638">
        <v>68027</v>
      </c>
      <c r="D286" s="639" t="s">
        <v>5285</v>
      </c>
      <c r="E286" s="637" t="s">
        <v>5286</v>
      </c>
      <c r="F286" s="640" t="s">
        <v>141</v>
      </c>
      <c r="G286" s="291">
        <f t="shared" si="12"/>
        <v>1</v>
      </c>
      <c r="H286" s="291" t="s">
        <v>19</v>
      </c>
      <c r="I286" s="188">
        <f t="shared" si="13"/>
        <v>5</v>
      </c>
      <c r="J286" s="188" t="e">
        <f>+IF(#REF!="Issued",1,IF(#REF!="Not Issued",2,"Nil"))</f>
        <v>#REF!</v>
      </c>
      <c r="K286" s="188" t="s">
        <v>3603</v>
      </c>
      <c r="L286" s="292"/>
      <c r="M286" s="96"/>
    </row>
    <row r="287" spans="1:13" s="293" customFormat="1" ht="12.75" customHeight="1" x14ac:dyDescent="0.2">
      <c r="A287" s="288">
        <f t="shared" si="14"/>
        <v>283</v>
      </c>
      <c r="B287" s="637" t="s">
        <v>5287</v>
      </c>
      <c r="C287" s="638">
        <v>68078</v>
      </c>
      <c r="D287" s="639" t="s">
        <v>5288</v>
      </c>
      <c r="E287" s="637" t="s">
        <v>5289</v>
      </c>
      <c r="F287" s="642" t="s">
        <v>166</v>
      </c>
      <c r="G287" s="291">
        <f t="shared" si="12"/>
        <v>2</v>
      </c>
      <c r="H287" s="291" t="s">
        <v>19</v>
      </c>
      <c r="I287" s="188">
        <f t="shared" si="13"/>
        <v>5</v>
      </c>
      <c r="J287" s="188" t="e">
        <f>+IF(#REF!="Issued",1,IF(#REF!="Not Issued",2,"Nil"))</f>
        <v>#REF!</v>
      </c>
      <c r="K287" s="188" t="s">
        <v>3607</v>
      </c>
      <c r="L287" s="292"/>
      <c r="M287" s="96"/>
    </row>
    <row r="288" spans="1:13" s="293" customFormat="1" ht="12.75" customHeight="1" x14ac:dyDescent="0.2">
      <c r="A288" s="288">
        <f t="shared" si="14"/>
        <v>284</v>
      </c>
      <c r="B288" s="637" t="s">
        <v>5290</v>
      </c>
      <c r="C288" s="644">
        <v>68028</v>
      </c>
      <c r="D288" s="639" t="s">
        <v>5291</v>
      </c>
      <c r="E288" s="637" t="s">
        <v>1872</v>
      </c>
      <c r="F288" s="640" t="s">
        <v>141</v>
      </c>
      <c r="G288" s="291">
        <f t="shared" si="12"/>
        <v>1</v>
      </c>
      <c r="H288" s="291" t="s">
        <v>19</v>
      </c>
      <c r="I288" s="188">
        <f t="shared" si="13"/>
        <v>5</v>
      </c>
      <c r="J288" s="188" t="e">
        <f>+IF(#REF!="Issued",1,IF(#REF!="Not Issued",2,"Nil"))</f>
        <v>#REF!</v>
      </c>
      <c r="K288" s="188" t="s">
        <v>3611</v>
      </c>
      <c r="L288" s="292"/>
      <c r="M288" s="96"/>
    </row>
    <row r="289" spans="1:13" s="293" customFormat="1" ht="12.75" customHeight="1" x14ac:dyDescent="0.2">
      <c r="A289" s="288">
        <f t="shared" si="14"/>
        <v>285</v>
      </c>
      <c r="B289" s="637" t="s">
        <v>5302</v>
      </c>
      <c r="C289" s="638">
        <v>68763</v>
      </c>
      <c r="D289" s="639" t="s">
        <v>5303</v>
      </c>
      <c r="E289" s="637" t="s">
        <v>5304</v>
      </c>
      <c r="F289" s="624" t="s">
        <v>166</v>
      </c>
      <c r="G289" s="291">
        <f t="shared" si="12"/>
        <v>2</v>
      </c>
      <c r="H289" s="291" t="s">
        <v>19</v>
      </c>
      <c r="I289" s="188">
        <f t="shared" si="13"/>
        <v>5</v>
      </c>
      <c r="J289" s="188" t="e">
        <f>+IF(#REF!="Issued",1,IF(#REF!="Not Issued",2,"Nil"))</f>
        <v>#REF!</v>
      </c>
      <c r="K289" s="188" t="s">
        <v>3615</v>
      </c>
      <c r="L289" s="292"/>
      <c r="M289" s="96"/>
    </row>
    <row r="290" spans="1:13" s="293" customFormat="1" ht="12.75" customHeight="1" x14ac:dyDescent="0.2">
      <c r="A290" s="288">
        <f t="shared" si="14"/>
        <v>286</v>
      </c>
      <c r="B290" s="637" t="s">
        <v>5308</v>
      </c>
      <c r="C290" s="638">
        <v>56962</v>
      </c>
      <c r="D290" s="639" t="s">
        <v>5309</v>
      </c>
      <c r="E290" s="637" t="s">
        <v>5310</v>
      </c>
      <c r="F290" s="641" t="s">
        <v>141</v>
      </c>
      <c r="G290" s="291">
        <f t="shared" si="12"/>
        <v>1</v>
      </c>
      <c r="H290" s="291" t="s">
        <v>19</v>
      </c>
      <c r="I290" s="188">
        <f t="shared" si="13"/>
        <v>5</v>
      </c>
      <c r="J290" s="188" t="e">
        <f>+IF(#REF!="Issued",1,IF(#REF!="Not Issued",2,"Nil"))</f>
        <v>#REF!</v>
      </c>
      <c r="K290" s="188" t="s">
        <v>3619</v>
      </c>
      <c r="L290" s="292"/>
      <c r="M290" s="96"/>
    </row>
    <row r="291" spans="1:13" s="293" customFormat="1" ht="12.75" customHeight="1" x14ac:dyDescent="0.2">
      <c r="A291" s="288">
        <f t="shared" si="14"/>
        <v>287</v>
      </c>
      <c r="B291" s="637" t="s">
        <v>5319</v>
      </c>
      <c r="C291" s="638">
        <v>68038</v>
      </c>
      <c r="D291" s="639" t="s">
        <v>5320</v>
      </c>
      <c r="E291" s="637" t="s">
        <v>5321</v>
      </c>
      <c r="F291" s="642" t="s">
        <v>166</v>
      </c>
      <c r="G291" s="291">
        <f t="shared" si="12"/>
        <v>2</v>
      </c>
      <c r="H291" s="291" t="s">
        <v>19</v>
      </c>
      <c r="I291" s="188">
        <f t="shared" si="13"/>
        <v>5</v>
      </c>
      <c r="J291" s="188" t="e">
        <f>+IF(#REF!="Issued",1,IF(#REF!="Not Issued",2,"Nil"))</f>
        <v>#REF!</v>
      </c>
      <c r="K291" s="188" t="s">
        <v>3623</v>
      </c>
      <c r="L291" s="292"/>
      <c r="M291" s="96"/>
    </row>
    <row r="292" spans="1:13" s="293" customFormat="1" ht="12.75" customHeight="1" x14ac:dyDescent="0.2">
      <c r="A292" s="288">
        <f t="shared" si="14"/>
        <v>288</v>
      </c>
      <c r="B292" s="637" t="s">
        <v>5330</v>
      </c>
      <c r="C292" s="638">
        <v>68042</v>
      </c>
      <c r="D292" s="639" t="s">
        <v>5331</v>
      </c>
      <c r="E292" s="637" t="s">
        <v>5332</v>
      </c>
      <c r="F292" s="640" t="s">
        <v>141</v>
      </c>
      <c r="G292" s="291">
        <f t="shared" si="12"/>
        <v>1</v>
      </c>
      <c r="H292" s="291" t="s">
        <v>19</v>
      </c>
      <c r="I292" s="188">
        <f t="shared" si="13"/>
        <v>5</v>
      </c>
      <c r="J292" s="188" t="e">
        <f>+IF(#REF!="Issued",1,IF(#REF!="Not Issued",2,"Nil"))</f>
        <v>#REF!</v>
      </c>
      <c r="K292" s="188" t="s">
        <v>3627</v>
      </c>
      <c r="L292" s="292"/>
      <c r="M292" s="96"/>
    </row>
    <row r="293" spans="1:13" s="293" customFormat="1" ht="12.75" customHeight="1" x14ac:dyDescent="0.2">
      <c r="A293" s="288">
        <f t="shared" si="14"/>
        <v>289</v>
      </c>
      <c r="B293" s="637" t="s">
        <v>5338</v>
      </c>
      <c r="C293" s="638">
        <v>68044</v>
      </c>
      <c r="D293" s="639" t="s">
        <v>5339</v>
      </c>
      <c r="E293" s="637" t="s">
        <v>5340</v>
      </c>
      <c r="F293" s="624" t="s">
        <v>166</v>
      </c>
      <c r="G293" s="291">
        <f t="shared" si="12"/>
        <v>2</v>
      </c>
      <c r="H293" s="291" t="s">
        <v>19</v>
      </c>
      <c r="I293" s="188">
        <f t="shared" si="13"/>
        <v>5</v>
      </c>
      <c r="J293" s="188" t="e">
        <f>+IF(#REF!="Issued",1,IF(#REF!="Not Issued",2,"Nil"))</f>
        <v>#REF!</v>
      </c>
      <c r="K293" s="188" t="s">
        <v>3631</v>
      </c>
      <c r="L293" s="292"/>
      <c r="M293" s="96"/>
    </row>
    <row r="294" spans="1:13" s="293" customFormat="1" ht="12.75" customHeight="1" x14ac:dyDescent="0.2">
      <c r="A294" s="288">
        <f t="shared" si="14"/>
        <v>290</v>
      </c>
      <c r="B294" s="637" t="s">
        <v>5345</v>
      </c>
      <c r="C294" s="638">
        <v>68046</v>
      </c>
      <c r="D294" s="639" t="s">
        <v>5346</v>
      </c>
      <c r="E294" s="637" t="s">
        <v>5343</v>
      </c>
      <c r="F294" s="641" t="s">
        <v>141</v>
      </c>
      <c r="G294" s="291">
        <f t="shared" si="12"/>
        <v>1</v>
      </c>
      <c r="H294" s="291" t="s">
        <v>19</v>
      </c>
      <c r="I294" s="188">
        <f t="shared" si="13"/>
        <v>5</v>
      </c>
      <c r="J294" s="188" t="e">
        <f>+IF(#REF!="Issued",1,IF(#REF!="Not Issued",2,"Nil"))</f>
        <v>#REF!</v>
      </c>
      <c r="K294" s="188" t="s">
        <v>3635</v>
      </c>
      <c r="L294" s="292"/>
      <c r="M294" s="96"/>
    </row>
    <row r="295" spans="1:13" s="293" customFormat="1" ht="12.75" customHeight="1" x14ac:dyDescent="0.2">
      <c r="A295" s="288">
        <f t="shared" si="14"/>
        <v>291</v>
      </c>
      <c r="B295" s="637" t="s">
        <v>5347</v>
      </c>
      <c r="C295" s="638">
        <v>68047</v>
      </c>
      <c r="D295" s="639" t="s">
        <v>1076</v>
      </c>
      <c r="E295" s="637" t="s">
        <v>4913</v>
      </c>
      <c r="F295" s="640" t="s">
        <v>141</v>
      </c>
      <c r="G295" s="291">
        <f t="shared" si="12"/>
        <v>1</v>
      </c>
      <c r="H295" s="291" t="s">
        <v>19</v>
      </c>
      <c r="I295" s="188">
        <f t="shared" si="13"/>
        <v>5</v>
      </c>
      <c r="J295" s="188" t="e">
        <f>+IF(#REF!="Issued",1,IF(#REF!="Not Issued",2,"Nil"))</f>
        <v>#REF!</v>
      </c>
      <c r="K295" s="188" t="s">
        <v>3639</v>
      </c>
      <c r="L295" s="292"/>
      <c r="M295" s="96"/>
    </row>
    <row r="296" spans="1:13" s="293" customFormat="1" ht="12.75" customHeight="1" x14ac:dyDescent="0.2">
      <c r="A296" s="288">
        <f t="shared" si="14"/>
        <v>292</v>
      </c>
      <c r="B296" s="637" t="s">
        <v>5351</v>
      </c>
      <c r="C296" s="638">
        <v>68079</v>
      </c>
      <c r="D296" s="639" t="s">
        <v>5352</v>
      </c>
      <c r="E296" s="637" t="s">
        <v>5353</v>
      </c>
      <c r="F296" s="640" t="s">
        <v>141</v>
      </c>
      <c r="G296" s="291">
        <f t="shared" si="12"/>
        <v>1</v>
      </c>
      <c r="H296" s="291" t="s">
        <v>19</v>
      </c>
      <c r="I296" s="188">
        <f t="shared" si="13"/>
        <v>5</v>
      </c>
      <c r="J296" s="188" t="e">
        <f>+IF(#REF!="Issued",1,IF(#REF!="Not Issued",2,"Nil"))</f>
        <v>#REF!</v>
      </c>
      <c r="K296" s="188" t="s">
        <v>3643</v>
      </c>
      <c r="L296" s="292"/>
      <c r="M296" s="96"/>
    </row>
    <row r="297" spans="1:13" s="293" customFormat="1" ht="12.75" customHeight="1" x14ac:dyDescent="0.2">
      <c r="A297" s="288">
        <f t="shared" si="14"/>
        <v>293</v>
      </c>
      <c r="B297" s="637" t="s">
        <v>5360</v>
      </c>
      <c r="C297" s="645">
        <v>68690</v>
      </c>
      <c r="D297" s="639" t="s">
        <v>5361</v>
      </c>
      <c r="E297" s="637" t="s">
        <v>5362</v>
      </c>
      <c r="F297" s="640" t="s">
        <v>141</v>
      </c>
      <c r="G297" s="291">
        <f t="shared" si="12"/>
        <v>1</v>
      </c>
      <c r="H297" s="291" t="s">
        <v>19</v>
      </c>
      <c r="I297" s="188">
        <f t="shared" si="13"/>
        <v>5</v>
      </c>
      <c r="J297" s="188" t="e">
        <f>+IF(#REF!="Issued",1,IF(#REF!="Not Issued",2,"Nil"))</f>
        <v>#REF!</v>
      </c>
      <c r="K297" s="188" t="s">
        <v>5388</v>
      </c>
      <c r="L297" s="292"/>
      <c r="M297" s="96"/>
    </row>
    <row r="298" spans="1:13" s="293" customFormat="1" ht="12.75" customHeight="1" x14ac:dyDescent="0.2">
      <c r="A298" s="288">
        <f t="shared" si="14"/>
        <v>294</v>
      </c>
      <c r="B298" s="637" t="s">
        <v>5363</v>
      </c>
      <c r="C298" s="638">
        <v>68051</v>
      </c>
      <c r="D298" s="639" t="s">
        <v>5364</v>
      </c>
      <c r="E298" s="637" t="s">
        <v>5365</v>
      </c>
      <c r="F298" s="624" t="s">
        <v>166</v>
      </c>
      <c r="G298" s="291">
        <f t="shared" si="12"/>
        <v>2</v>
      </c>
      <c r="H298" s="291" t="s">
        <v>19</v>
      </c>
      <c r="I298" s="188">
        <f t="shared" si="13"/>
        <v>5</v>
      </c>
      <c r="J298" s="188" t="e">
        <f>+IF(#REF!="Issued",1,IF(#REF!="Not Issued",2,"Nil"))</f>
        <v>#REF!</v>
      </c>
      <c r="K298" s="188" t="s">
        <v>3646</v>
      </c>
      <c r="L298" s="292"/>
      <c r="M298" s="96"/>
    </row>
    <row r="299" spans="1:13" s="293" customFormat="1" ht="12.75" customHeight="1" x14ac:dyDescent="0.2">
      <c r="A299" s="288">
        <f t="shared" si="14"/>
        <v>295</v>
      </c>
      <c r="B299" s="637" t="s">
        <v>5366</v>
      </c>
      <c r="C299" s="638">
        <v>68052</v>
      </c>
      <c r="D299" s="639" t="s">
        <v>5367</v>
      </c>
      <c r="E299" s="637" t="s">
        <v>5368</v>
      </c>
      <c r="F299" s="624" t="s">
        <v>166</v>
      </c>
      <c r="G299" s="291">
        <f t="shared" si="12"/>
        <v>2</v>
      </c>
      <c r="H299" s="291" t="s">
        <v>19</v>
      </c>
      <c r="I299" s="188">
        <f t="shared" si="13"/>
        <v>5</v>
      </c>
      <c r="J299" s="188" t="e">
        <f>+IF(#REF!="Issued",1,IF(#REF!="Not Issued",2,"Nil"))</f>
        <v>#REF!</v>
      </c>
      <c r="K299" s="188" t="s">
        <v>3650</v>
      </c>
      <c r="L299" s="292"/>
      <c r="M299" s="96"/>
    </row>
    <row r="300" spans="1:13" s="293" customFormat="1" ht="12.75" customHeight="1" x14ac:dyDescent="0.2">
      <c r="A300" s="288">
        <f t="shared" si="14"/>
        <v>296</v>
      </c>
      <c r="B300" s="637" t="s">
        <v>5374</v>
      </c>
      <c r="C300" s="638">
        <v>68055</v>
      </c>
      <c r="D300" s="639" t="s">
        <v>5375</v>
      </c>
      <c r="E300" s="637" t="s">
        <v>5376</v>
      </c>
      <c r="F300" s="642" t="s">
        <v>166</v>
      </c>
      <c r="G300" s="291">
        <f t="shared" si="12"/>
        <v>2</v>
      </c>
      <c r="H300" s="291" t="s">
        <v>19</v>
      </c>
      <c r="I300" s="188">
        <f t="shared" si="13"/>
        <v>5</v>
      </c>
      <c r="J300" s="188" t="e">
        <f>+IF(#REF!="Issued",1,IF(#REF!="Not Issued",2,"Nil"))</f>
        <v>#REF!</v>
      </c>
      <c r="K300" s="188" t="s">
        <v>3654</v>
      </c>
      <c r="L300" s="292"/>
      <c r="M300" s="96"/>
    </row>
    <row r="301" spans="1:13" s="293" customFormat="1" ht="12.75" customHeight="1" x14ac:dyDescent="0.2">
      <c r="A301" s="288">
        <f t="shared" si="14"/>
        <v>297</v>
      </c>
      <c r="B301" s="637" t="s">
        <v>5377</v>
      </c>
      <c r="C301" s="638">
        <v>68759</v>
      </c>
      <c r="D301" s="639" t="s">
        <v>5378</v>
      </c>
      <c r="E301" s="637" t="s">
        <v>2962</v>
      </c>
      <c r="F301" s="624" t="s">
        <v>166</v>
      </c>
      <c r="G301" s="291">
        <f t="shared" si="12"/>
        <v>2</v>
      </c>
      <c r="H301" s="291" t="s">
        <v>19</v>
      </c>
      <c r="I301" s="188">
        <f t="shared" si="13"/>
        <v>5</v>
      </c>
      <c r="J301" s="188" t="e">
        <f>+IF(#REF!="Issued",1,IF(#REF!="Not Issued",2,"Nil"))</f>
        <v>#REF!</v>
      </c>
      <c r="K301" s="188" t="s">
        <v>3658</v>
      </c>
      <c r="L301" s="292"/>
      <c r="M301" s="96"/>
    </row>
    <row r="302" spans="1:13" s="293" customFormat="1" ht="12.75" customHeight="1" x14ac:dyDescent="0.2">
      <c r="A302" s="288">
        <f t="shared" si="14"/>
        <v>298</v>
      </c>
      <c r="B302" s="637" t="s">
        <v>5382</v>
      </c>
      <c r="C302" s="638">
        <v>68057</v>
      </c>
      <c r="D302" s="639" t="s">
        <v>5383</v>
      </c>
      <c r="E302" s="637" t="s">
        <v>5384</v>
      </c>
      <c r="F302" s="641" t="s">
        <v>141</v>
      </c>
      <c r="G302" s="291">
        <f t="shared" si="12"/>
        <v>1</v>
      </c>
      <c r="H302" s="291" t="s">
        <v>19</v>
      </c>
      <c r="I302" s="188">
        <f t="shared" si="13"/>
        <v>5</v>
      </c>
      <c r="J302" s="188" t="e">
        <f>+IF(#REF!="Issued",1,IF(#REF!="Not Issued",2,"Nil"))</f>
        <v>#REF!</v>
      </c>
      <c r="K302" s="188" t="s">
        <v>3662</v>
      </c>
      <c r="L302" s="292"/>
      <c r="M302" s="96"/>
    </row>
    <row r="303" spans="1:13" s="293" customFormat="1" ht="12.75" customHeight="1" x14ac:dyDescent="0.2">
      <c r="A303" s="288">
        <f t="shared" si="14"/>
        <v>299</v>
      </c>
      <c r="B303" s="637" t="s">
        <v>5392</v>
      </c>
      <c r="C303" s="638">
        <v>68765</v>
      </c>
      <c r="D303" s="639" t="s">
        <v>5393</v>
      </c>
      <c r="E303" s="637" t="s">
        <v>2790</v>
      </c>
      <c r="F303" s="275" t="s">
        <v>166</v>
      </c>
      <c r="G303" s="291">
        <f t="shared" si="12"/>
        <v>2</v>
      </c>
      <c r="H303" s="291" t="s">
        <v>19</v>
      </c>
      <c r="I303" s="188"/>
      <c r="J303" s="188"/>
      <c r="K303" s="188"/>
      <c r="L303" s="292"/>
      <c r="M303" s="96"/>
    </row>
    <row r="304" spans="1:13" s="293" customFormat="1" ht="12.75" customHeight="1" x14ac:dyDescent="0.2">
      <c r="A304" s="288">
        <f t="shared" si="14"/>
        <v>300</v>
      </c>
      <c r="B304" s="637" t="s">
        <v>5397</v>
      </c>
      <c r="C304" s="638">
        <v>68061</v>
      </c>
      <c r="D304" s="639" t="s">
        <v>5398</v>
      </c>
      <c r="E304" s="637" t="s">
        <v>5399</v>
      </c>
      <c r="F304" s="275" t="s">
        <v>166</v>
      </c>
      <c r="G304" s="291">
        <f t="shared" si="12"/>
        <v>2</v>
      </c>
      <c r="H304" s="291" t="s">
        <v>19</v>
      </c>
      <c r="I304" s="188"/>
      <c r="J304" s="188"/>
      <c r="K304" s="188"/>
      <c r="L304" s="292"/>
      <c r="M304" s="96"/>
    </row>
    <row r="305" spans="1:13" s="293" customFormat="1" ht="12.75" customHeight="1" x14ac:dyDescent="0.2">
      <c r="A305" s="288">
        <f>+A303+1</f>
        <v>300</v>
      </c>
      <c r="B305" s="637" t="s">
        <v>5408</v>
      </c>
      <c r="C305" s="638">
        <v>67430</v>
      </c>
      <c r="D305" s="639" t="s">
        <v>5409</v>
      </c>
      <c r="E305" s="637" t="s">
        <v>5410</v>
      </c>
      <c r="F305" s="640" t="s">
        <v>141</v>
      </c>
      <c r="G305" s="291">
        <f t="shared" si="12"/>
        <v>1</v>
      </c>
      <c r="H305" s="291" t="s">
        <v>19</v>
      </c>
      <c r="I305" s="188">
        <f t="shared" si="13"/>
        <v>5</v>
      </c>
      <c r="J305" s="188" t="e">
        <f>+IF(#REF!="Issued",1,IF(#REF!="Not Issued",2,"Nil"))</f>
        <v>#REF!</v>
      </c>
      <c r="K305" s="188" t="s">
        <v>3666</v>
      </c>
      <c r="L305" s="292"/>
      <c r="M305" s="96"/>
    </row>
    <row r="306" spans="1:13" ht="7.5" customHeight="1" x14ac:dyDescent="0.25">
      <c r="A306" s="239"/>
      <c r="J306" s="305"/>
      <c r="K306" s="229"/>
    </row>
    <row r="307" spans="1:13" s="308" customFormat="1" ht="16.5" thickBot="1" x14ac:dyDescent="0.3">
      <c r="A307" s="306" t="s">
        <v>5411</v>
      </c>
      <c r="B307" s="211"/>
      <c r="C307" s="307"/>
      <c r="J307" s="309"/>
      <c r="K307" s="309"/>
      <c r="L307" s="309"/>
    </row>
    <row r="308" spans="1:13" s="308" customFormat="1" x14ac:dyDescent="0.25">
      <c r="A308" s="310" t="s">
        <v>100</v>
      </c>
      <c r="B308" s="200">
        <f>+COUNTIF(G5:G305,1)</f>
        <v>162</v>
      </c>
      <c r="C308" s="311"/>
      <c r="D308" s="202" t="s">
        <v>101</v>
      </c>
      <c r="E308" s="313"/>
      <c r="F308" s="200"/>
      <c r="G308" s="200"/>
      <c r="H308" s="312">
        <f>+COUNTIF(I5:I305,1)</f>
        <v>205</v>
      </c>
      <c r="I308" s="313"/>
      <c r="J308" s="309"/>
      <c r="K308" s="309"/>
      <c r="L308" s="309"/>
    </row>
    <row r="309" spans="1:13" s="308" customFormat="1" x14ac:dyDescent="0.25">
      <c r="A309" s="314" t="s">
        <v>112</v>
      </c>
      <c r="B309" s="211">
        <f>+COUNTIF(G5:G305,2)</f>
        <v>138</v>
      </c>
      <c r="C309" s="307"/>
      <c r="D309" s="315" t="s">
        <v>19</v>
      </c>
      <c r="E309" s="309"/>
      <c r="F309" s="211"/>
      <c r="G309" s="309"/>
      <c r="H309" s="316">
        <f>+COUNTIF(I5:I305,5)</f>
        <v>94</v>
      </c>
      <c r="I309" s="309"/>
      <c r="J309" s="319"/>
      <c r="K309" s="319"/>
      <c r="L309" s="309"/>
    </row>
    <row r="310" spans="1:13" s="308" customFormat="1" ht="16.5" thickBot="1" x14ac:dyDescent="0.3">
      <c r="A310" s="320" t="s">
        <v>0</v>
      </c>
      <c r="B310" s="224">
        <f>SUM(B308:B309)</f>
        <v>300</v>
      </c>
      <c r="C310" s="321"/>
      <c r="D310" s="220" t="s">
        <v>0</v>
      </c>
      <c r="E310" s="323"/>
      <c r="F310" s="224"/>
      <c r="G310" s="322"/>
      <c r="H310" s="241">
        <f>SUM(H308:H309)</f>
        <v>299</v>
      </c>
      <c r="I310" s="323"/>
      <c r="J310" s="309"/>
      <c r="K310" s="309"/>
      <c r="L310" s="309"/>
    </row>
    <row r="311" spans="1:13" s="308" customFormat="1" x14ac:dyDescent="0.25">
      <c r="A311" s="211"/>
      <c r="B311" s="211"/>
      <c r="C311" s="307"/>
      <c r="D311" s="309"/>
      <c r="E311" s="309"/>
      <c r="F311" s="309"/>
      <c r="G311" s="309"/>
      <c r="H311" s="309"/>
      <c r="I311" s="211"/>
      <c r="J311" s="309"/>
      <c r="K311" s="309"/>
      <c r="L311" s="309"/>
    </row>
    <row r="312" spans="1:13" x14ac:dyDescent="0.25">
      <c r="A312" s="317"/>
      <c r="B312" s="211"/>
      <c r="C312" s="307"/>
      <c r="D312" s="225"/>
      <c r="E312" s="309"/>
      <c r="F312" s="211"/>
      <c r="G312" s="319"/>
      <c r="H312" s="244"/>
      <c r="I312" s="309"/>
    </row>
    <row r="313" spans="1:13" ht="32.25" thickBot="1" x14ac:dyDescent="0.65">
      <c r="A313" s="335" t="s">
        <v>5417</v>
      </c>
      <c r="B313" s="335"/>
      <c r="C313" s="335"/>
      <c r="D313" s="335"/>
      <c r="E313" s="335"/>
      <c r="F313" s="335"/>
      <c r="G313" s="335"/>
      <c r="H313" s="335"/>
      <c r="I313" s="335"/>
      <c r="J313" s="335"/>
      <c r="K313" s="335"/>
      <c r="L313" s="335"/>
    </row>
    <row r="314" spans="1:13" s="342" customFormat="1" ht="32.25" thickBot="1" x14ac:dyDescent="0.3">
      <c r="A314" s="324" t="s">
        <v>86</v>
      </c>
      <c r="B314" s="325" t="s">
        <v>87</v>
      </c>
      <c r="C314" s="326" t="s">
        <v>88</v>
      </c>
      <c r="D314" s="327" t="s">
        <v>89</v>
      </c>
      <c r="E314" s="328" t="s">
        <v>90</v>
      </c>
      <c r="F314" s="329" t="s">
        <v>300</v>
      </c>
      <c r="G314" s="329"/>
      <c r="H314" s="330" t="s">
        <v>301</v>
      </c>
      <c r="I314" s="330"/>
      <c r="J314" s="331" t="s">
        <v>93</v>
      </c>
      <c r="K314" s="332"/>
      <c r="L314" s="333" t="s">
        <v>94</v>
      </c>
    </row>
    <row r="315" spans="1:13" ht="15.75" customHeight="1" x14ac:dyDescent="0.2">
      <c r="A315" s="288">
        <v>1</v>
      </c>
      <c r="B315" s="637" t="s">
        <v>5418</v>
      </c>
      <c r="C315" s="638">
        <v>67567</v>
      </c>
      <c r="D315" s="639" t="s">
        <v>5419</v>
      </c>
      <c r="E315" s="355" t="s">
        <v>5420</v>
      </c>
      <c r="F315" s="356" t="s">
        <v>141</v>
      </c>
      <c r="G315" s="290">
        <f t="shared" ref="G315:G347" si="15">+IF(F315="M",1,IF(F315="f",2,IF(F315="Civ",3,"Error")))</f>
        <v>1</v>
      </c>
      <c r="H315" s="291" t="s">
        <v>101</v>
      </c>
      <c r="I315" s="188">
        <f t="shared" ref="I315:I347" si="16">+IF(H315="Incomplete",5,IF(H315="Complete",1,IF(H315="Incomplete",2,IF(H315="Left",3,IF(H315="Dropped",4,"Error")))))</f>
        <v>1</v>
      </c>
      <c r="J315" s="188" t="e">
        <f>+IF(#REF!="Issued",1,IF(#REF!="Not Issued",2,"Nil"))</f>
        <v>#REF!</v>
      </c>
      <c r="K315" s="188" t="s">
        <v>3742</v>
      </c>
      <c r="L315" s="292"/>
      <c r="M315" s="96" t="s">
        <v>3914</v>
      </c>
    </row>
    <row r="316" spans="1:13" ht="15.75" customHeight="1" x14ac:dyDescent="0.2">
      <c r="A316" s="288">
        <v>2</v>
      </c>
      <c r="B316" s="637" t="s">
        <v>5424</v>
      </c>
      <c r="C316" s="638">
        <v>67568</v>
      </c>
      <c r="D316" s="639" t="s">
        <v>5425</v>
      </c>
      <c r="E316" s="355" t="s">
        <v>4822</v>
      </c>
      <c r="F316" s="96" t="s">
        <v>166</v>
      </c>
      <c r="G316" s="290">
        <f t="shared" si="15"/>
        <v>2</v>
      </c>
      <c r="H316" s="291" t="s">
        <v>101</v>
      </c>
      <c r="I316" s="188">
        <f t="shared" si="16"/>
        <v>1</v>
      </c>
      <c r="J316" s="188" t="e">
        <f>+IF(#REF!="Issued",1,IF(#REF!="Not Issued",2,"Nil"))</f>
        <v>#REF!</v>
      </c>
      <c r="K316" s="188" t="s">
        <v>3744</v>
      </c>
      <c r="L316" s="292"/>
      <c r="M316" s="96" t="s">
        <v>3918</v>
      </c>
    </row>
    <row r="317" spans="1:13" ht="15.75" customHeight="1" x14ac:dyDescent="0.2">
      <c r="A317" s="288">
        <f t="shared" ref="A317:A347" si="17">+A316+1</f>
        <v>3</v>
      </c>
      <c r="B317" s="640" t="s">
        <v>5426</v>
      </c>
      <c r="C317" s="638">
        <v>67569</v>
      </c>
      <c r="D317" s="639" t="s">
        <v>5427</v>
      </c>
      <c r="E317" s="355" t="s">
        <v>5428</v>
      </c>
      <c r="F317" s="96" t="s">
        <v>166</v>
      </c>
      <c r="G317" s="290">
        <f t="shared" si="15"/>
        <v>2</v>
      </c>
      <c r="H317" s="291" t="s">
        <v>101</v>
      </c>
      <c r="I317" s="188">
        <f t="shared" si="16"/>
        <v>1</v>
      </c>
      <c r="J317" s="188" t="e">
        <f>+IF(#REF!="Issued",1,IF(#REF!="Not Issued",2,"Nil"))</f>
        <v>#REF!</v>
      </c>
      <c r="K317" s="188" t="s">
        <v>3745</v>
      </c>
      <c r="L317" s="292"/>
      <c r="M317" s="96" t="s">
        <v>3922</v>
      </c>
    </row>
    <row r="318" spans="1:13" ht="15.75" customHeight="1" x14ac:dyDescent="0.2">
      <c r="A318" s="288">
        <f t="shared" si="17"/>
        <v>4</v>
      </c>
      <c r="B318" s="637" t="s">
        <v>5431</v>
      </c>
      <c r="C318" s="638">
        <v>67571</v>
      </c>
      <c r="D318" s="639" t="s">
        <v>5432</v>
      </c>
      <c r="E318" s="355" t="s">
        <v>5433</v>
      </c>
      <c r="F318" s="668" t="s">
        <v>141</v>
      </c>
      <c r="G318" s="290">
        <f t="shared" si="15"/>
        <v>1</v>
      </c>
      <c r="H318" s="291" t="s">
        <v>101</v>
      </c>
      <c r="I318" s="188">
        <f t="shared" si="16"/>
        <v>1</v>
      </c>
      <c r="J318" s="188" t="e">
        <f>+IF(#REF!="Issued",1,IF(#REF!="Not Issued",2,"Nil"))</f>
        <v>#REF!</v>
      </c>
      <c r="K318" s="188" t="s">
        <v>3747</v>
      </c>
      <c r="L318" s="292"/>
      <c r="M318" s="96" t="s">
        <v>3926</v>
      </c>
    </row>
    <row r="319" spans="1:13" ht="15.75" customHeight="1" x14ac:dyDescent="0.2">
      <c r="A319" s="288">
        <f t="shared" si="17"/>
        <v>5</v>
      </c>
      <c r="B319" s="637" t="s">
        <v>5434</v>
      </c>
      <c r="C319" s="638">
        <v>67572</v>
      </c>
      <c r="D319" s="639" t="s">
        <v>5435</v>
      </c>
      <c r="E319" s="355" t="s">
        <v>5436</v>
      </c>
      <c r="F319" s="669" t="s">
        <v>166</v>
      </c>
      <c r="G319" s="290">
        <f t="shared" si="15"/>
        <v>2</v>
      </c>
      <c r="H319" s="291" t="s">
        <v>101</v>
      </c>
      <c r="I319" s="188">
        <f t="shared" si="16"/>
        <v>1</v>
      </c>
      <c r="J319" s="188" t="e">
        <f>+IF(#REF!="Issued",1,IF(#REF!="Not Issued",2,"Nil"))</f>
        <v>#REF!</v>
      </c>
      <c r="K319" s="188" t="s">
        <v>3748</v>
      </c>
      <c r="L319" s="292"/>
      <c r="M319" s="96" t="s">
        <v>3930</v>
      </c>
    </row>
    <row r="320" spans="1:13" ht="15.75" customHeight="1" x14ac:dyDescent="0.2">
      <c r="A320" s="288">
        <f t="shared" si="17"/>
        <v>6</v>
      </c>
      <c r="B320" s="637" t="s">
        <v>5440</v>
      </c>
      <c r="C320" s="638">
        <v>67574</v>
      </c>
      <c r="D320" s="639" t="s">
        <v>5441</v>
      </c>
      <c r="E320" s="355" t="s">
        <v>5442</v>
      </c>
      <c r="F320" s="669" t="s">
        <v>166</v>
      </c>
      <c r="G320" s="290">
        <f t="shared" si="15"/>
        <v>2</v>
      </c>
      <c r="H320" s="291" t="s">
        <v>101</v>
      </c>
      <c r="I320" s="188">
        <f t="shared" si="16"/>
        <v>1</v>
      </c>
      <c r="J320" s="188" t="e">
        <f>+IF(#REF!="Issued",1,IF(#REF!="Not Issued",2,"Nil"))</f>
        <v>#REF!</v>
      </c>
      <c r="K320" s="188" t="s">
        <v>3752</v>
      </c>
      <c r="L320" s="292"/>
      <c r="M320" s="96" t="s">
        <v>3934</v>
      </c>
    </row>
    <row r="321" spans="1:13" ht="15.75" customHeight="1" x14ac:dyDescent="0.2">
      <c r="A321" s="288">
        <f t="shared" si="17"/>
        <v>7</v>
      </c>
      <c r="B321" s="637" t="s">
        <v>5446</v>
      </c>
      <c r="C321" s="638">
        <v>67576</v>
      </c>
      <c r="D321" s="639" t="s">
        <v>5447</v>
      </c>
      <c r="E321" s="355" t="s">
        <v>5448</v>
      </c>
      <c r="F321" s="668" t="s">
        <v>141</v>
      </c>
      <c r="G321" s="290">
        <f t="shared" si="15"/>
        <v>1</v>
      </c>
      <c r="H321" s="291" t="s">
        <v>101</v>
      </c>
      <c r="I321" s="188">
        <f t="shared" si="16"/>
        <v>1</v>
      </c>
      <c r="J321" s="188" t="e">
        <f>+IF(#REF!="Issued",1,IF(#REF!="Not Issued",2,"Nil"))</f>
        <v>#REF!</v>
      </c>
      <c r="K321" s="188" t="s">
        <v>3754</v>
      </c>
      <c r="L321" s="292"/>
      <c r="M321" s="96" t="s">
        <v>3938</v>
      </c>
    </row>
    <row r="322" spans="1:13" ht="15.75" customHeight="1" x14ac:dyDescent="0.2">
      <c r="A322" s="288">
        <f t="shared" si="17"/>
        <v>8</v>
      </c>
      <c r="B322" s="637" t="s">
        <v>5450</v>
      </c>
      <c r="C322" s="638">
        <v>67577</v>
      </c>
      <c r="D322" s="639" t="s">
        <v>5451</v>
      </c>
      <c r="E322" s="355" t="s">
        <v>3254</v>
      </c>
      <c r="F322" s="356" t="s">
        <v>141</v>
      </c>
      <c r="G322" s="290">
        <f t="shared" si="15"/>
        <v>1</v>
      </c>
      <c r="H322" s="291" t="s">
        <v>101</v>
      </c>
      <c r="I322" s="188">
        <f t="shared" si="16"/>
        <v>1</v>
      </c>
      <c r="J322" s="188" t="e">
        <f>+IF(#REF!="Issued",1,IF(#REF!="Not Issued",2,"Nil"))</f>
        <v>#REF!</v>
      </c>
      <c r="K322" s="188" t="s">
        <v>3755</v>
      </c>
      <c r="L322" s="292"/>
      <c r="M322" s="96" t="s">
        <v>3944</v>
      </c>
    </row>
    <row r="323" spans="1:13" ht="15.75" customHeight="1" x14ac:dyDescent="0.2">
      <c r="A323" s="288">
        <f t="shared" si="17"/>
        <v>9</v>
      </c>
      <c r="B323" s="637" t="s">
        <v>5452</v>
      </c>
      <c r="C323" s="638">
        <v>67578</v>
      </c>
      <c r="D323" s="639" t="s">
        <v>5453</v>
      </c>
      <c r="E323" s="355" t="s">
        <v>5454</v>
      </c>
      <c r="F323" s="96" t="s">
        <v>166</v>
      </c>
      <c r="G323" s="290">
        <f t="shared" si="15"/>
        <v>2</v>
      </c>
      <c r="H323" s="291" t="s">
        <v>101</v>
      </c>
      <c r="I323" s="188">
        <f t="shared" si="16"/>
        <v>1</v>
      </c>
      <c r="J323" s="188" t="e">
        <f>+IF(#REF!="Issued",1,IF(#REF!="Not Issued",2,"Nil"))</f>
        <v>#REF!</v>
      </c>
      <c r="K323" s="188" t="s">
        <v>3756</v>
      </c>
      <c r="L323" s="292"/>
      <c r="M323" s="96" t="s">
        <v>3947</v>
      </c>
    </row>
    <row r="324" spans="1:13" ht="15.75" customHeight="1" x14ac:dyDescent="0.2">
      <c r="A324" s="288">
        <f t="shared" si="17"/>
        <v>10</v>
      </c>
      <c r="B324" s="637" t="s">
        <v>5455</v>
      </c>
      <c r="C324" s="638">
        <v>67579</v>
      </c>
      <c r="D324" s="639" t="s">
        <v>5456</v>
      </c>
      <c r="E324" s="355" t="s">
        <v>5457</v>
      </c>
      <c r="F324" s="96" t="s">
        <v>166</v>
      </c>
      <c r="G324" s="290">
        <f t="shared" si="15"/>
        <v>2</v>
      </c>
      <c r="H324" s="291" t="s">
        <v>101</v>
      </c>
      <c r="I324" s="188">
        <f t="shared" si="16"/>
        <v>1</v>
      </c>
      <c r="J324" s="188" t="e">
        <f>+IF(#REF!="Issued",1,IF(#REF!="Not Issued",2,"Nil"))</f>
        <v>#REF!</v>
      </c>
      <c r="K324" s="188" t="s">
        <v>3757</v>
      </c>
      <c r="L324" s="292"/>
      <c r="M324" s="96" t="s">
        <v>3950</v>
      </c>
    </row>
    <row r="325" spans="1:13" ht="15.75" customHeight="1" x14ac:dyDescent="0.2">
      <c r="A325" s="288">
        <f t="shared" si="17"/>
        <v>11</v>
      </c>
      <c r="B325" s="637" t="s">
        <v>5464</v>
      </c>
      <c r="C325" s="638">
        <v>67582</v>
      </c>
      <c r="D325" s="639" t="s">
        <v>5465</v>
      </c>
      <c r="E325" s="355" t="s">
        <v>5466</v>
      </c>
      <c r="F325" s="356" t="s">
        <v>141</v>
      </c>
      <c r="G325" s="290">
        <f t="shared" si="15"/>
        <v>1</v>
      </c>
      <c r="H325" s="291" t="s">
        <v>101</v>
      </c>
      <c r="I325" s="188">
        <f t="shared" si="16"/>
        <v>1</v>
      </c>
      <c r="J325" s="188" t="e">
        <f>+IF(#REF!="Issued",1,IF(#REF!="Not Issued",2,"Nil"))</f>
        <v>#REF!</v>
      </c>
      <c r="K325" s="188" t="s">
        <v>3975</v>
      </c>
      <c r="L325" s="292"/>
      <c r="M325" s="96" t="s">
        <v>5449</v>
      </c>
    </row>
    <row r="326" spans="1:13" ht="15.75" customHeight="1" x14ac:dyDescent="0.2">
      <c r="A326" s="288">
        <f t="shared" si="17"/>
        <v>12</v>
      </c>
      <c r="B326" s="637" t="s">
        <v>5470</v>
      </c>
      <c r="C326" s="638">
        <v>65416</v>
      </c>
      <c r="D326" s="639" t="s">
        <v>3787</v>
      </c>
      <c r="E326" s="355" t="s">
        <v>279</v>
      </c>
      <c r="F326" s="356" t="s">
        <v>141</v>
      </c>
      <c r="G326" s="290">
        <f t="shared" si="15"/>
        <v>1</v>
      </c>
      <c r="H326" s="291" t="s">
        <v>101</v>
      </c>
      <c r="I326" s="188">
        <f t="shared" si="16"/>
        <v>1</v>
      </c>
      <c r="J326" s="188" t="e">
        <f>+IF(#REF!="Issued",1,IF(#REF!="Not Issued",2,"Nil"))</f>
        <v>#REF!</v>
      </c>
      <c r="K326" s="188" t="s">
        <v>3989</v>
      </c>
      <c r="L326" s="292"/>
      <c r="M326" s="96" t="s">
        <v>3954</v>
      </c>
    </row>
    <row r="327" spans="1:13" ht="15.75" customHeight="1" x14ac:dyDescent="0.2">
      <c r="A327" s="288">
        <f t="shared" si="17"/>
        <v>13</v>
      </c>
      <c r="B327" s="637" t="s">
        <v>5471</v>
      </c>
      <c r="C327" s="638">
        <v>67585</v>
      </c>
      <c r="D327" s="639" t="s">
        <v>5472</v>
      </c>
      <c r="E327" s="355" t="s">
        <v>5473</v>
      </c>
      <c r="F327" s="96" t="s">
        <v>166</v>
      </c>
      <c r="G327" s="290">
        <f t="shared" si="15"/>
        <v>2</v>
      </c>
      <c r="H327" s="291" t="s">
        <v>101</v>
      </c>
      <c r="I327" s="188">
        <f t="shared" si="16"/>
        <v>1</v>
      </c>
      <c r="J327" s="188" t="e">
        <f>+IF(#REF!="Issued",1,IF(#REF!="Not Issued",2,"Nil"))</f>
        <v>#REF!</v>
      </c>
      <c r="K327" s="188" t="s">
        <v>3994</v>
      </c>
      <c r="L327" s="292"/>
      <c r="M327" s="96" t="s">
        <v>3958</v>
      </c>
    </row>
    <row r="328" spans="1:13" ht="15.75" customHeight="1" x14ac:dyDescent="0.2">
      <c r="A328" s="288">
        <f t="shared" si="17"/>
        <v>14</v>
      </c>
      <c r="B328" s="637" t="s">
        <v>5474</v>
      </c>
      <c r="C328" s="638">
        <v>67586</v>
      </c>
      <c r="D328" s="639" t="s">
        <v>5475</v>
      </c>
      <c r="E328" s="355" t="s">
        <v>5476</v>
      </c>
      <c r="F328" s="96" t="s">
        <v>166</v>
      </c>
      <c r="G328" s="290">
        <f t="shared" si="15"/>
        <v>2</v>
      </c>
      <c r="H328" s="291" t="s">
        <v>101</v>
      </c>
      <c r="I328" s="188">
        <f t="shared" si="16"/>
        <v>1</v>
      </c>
      <c r="J328" s="188" t="e">
        <f>+IF(#REF!="Issued",1,IF(#REF!="Not Issued",2,"Nil"))</f>
        <v>#REF!</v>
      </c>
      <c r="K328" s="188" t="s">
        <v>3999</v>
      </c>
      <c r="L328" s="292"/>
      <c r="M328" s="96" t="s">
        <v>3962</v>
      </c>
    </row>
    <row r="329" spans="1:13" ht="15.75" customHeight="1" x14ac:dyDescent="0.2">
      <c r="A329" s="288">
        <f t="shared" si="17"/>
        <v>15</v>
      </c>
      <c r="B329" s="637" t="s">
        <v>5477</v>
      </c>
      <c r="C329" s="638">
        <v>67587</v>
      </c>
      <c r="D329" s="639" t="s">
        <v>5478</v>
      </c>
      <c r="E329" s="355" t="s">
        <v>3570</v>
      </c>
      <c r="F329" s="668" t="s">
        <v>141</v>
      </c>
      <c r="G329" s="290">
        <f t="shared" si="15"/>
        <v>1</v>
      </c>
      <c r="H329" s="291" t="s">
        <v>101</v>
      </c>
      <c r="I329" s="188">
        <f t="shared" si="16"/>
        <v>1</v>
      </c>
      <c r="J329" s="188" t="e">
        <f>+IF(#REF!="Issued",1,IF(#REF!="Not Issued",2,"Nil"))</f>
        <v>#REF!</v>
      </c>
      <c r="K329" s="188" t="s">
        <v>4004</v>
      </c>
      <c r="L329" s="292"/>
      <c r="M329" s="96" t="s">
        <v>3966</v>
      </c>
    </row>
    <row r="330" spans="1:13" ht="15.75" customHeight="1" x14ac:dyDescent="0.2">
      <c r="A330" s="288">
        <f t="shared" si="17"/>
        <v>16</v>
      </c>
      <c r="B330" s="637" t="s">
        <v>5479</v>
      </c>
      <c r="C330" s="638">
        <v>68065</v>
      </c>
      <c r="D330" s="639" t="s">
        <v>5480</v>
      </c>
      <c r="E330" s="355" t="s">
        <v>5481</v>
      </c>
      <c r="F330" s="668" t="s">
        <v>141</v>
      </c>
      <c r="G330" s="290">
        <f t="shared" si="15"/>
        <v>1</v>
      </c>
      <c r="H330" s="291" t="s">
        <v>101</v>
      </c>
      <c r="I330" s="188">
        <f t="shared" si="16"/>
        <v>1</v>
      </c>
      <c r="J330" s="188" t="e">
        <f>+IF(#REF!="Issued",1,IF(#REF!="Not Issued",2,"Nil"))</f>
        <v>#REF!</v>
      </c>
      <c r="K330" s="188" t="s">
        <v>4009</v>
      </c>
      <c r="L330" s="292"/>
      <c r="M330" s="96" t="s">
        <v>3971</v>
      </c>
    </row>
    <row r="331" spans="1:13" ht="15.75" customHeight="1" x14ac:dyDescent="0.2">
      <c r="A331" s="288">
        <f t="shared" si="17"/>
        <v>17</v>
      </c>
      <c r="B331" s="637" t="s">
        <v>5482</v>
      </c>
      <c r="C331" s="638">
        <v>68064</v>
      </c>
      <c r="D331" s="639" t="s">
        <v>5483</v>
      </c>
      <c r="E331" s="355" t="s">
        <v>5481</v>
      </c>
      <c r="F331" s="669" t="s">
        <v>166</v>
      </c>
      <c r="G331" s="290">
        <f t="shared" si="15"/>
        <v>2</v>
      </c>
      <c r="H331" s="291" t="s">
        <v>101</v>
      </c>
      <c r="I331" s="188">
        <f t="shared" si="16"/>
        <v>1</v>
      </c>
      <c r="J331" s="188" t="e">
        <f>+IF(#REF!="Issued",1,IF(#REF!="Not Issued",2,"Nil"))</f>
        <v>#REF!</v>
      </c>
      <c r="K331" s="188" t="s">
        <v>4014</v>
      </c>
      <c r="L331" s="292"/>
      <c r="M331" s="96" t="s">
        <v>3976</v>
      </c>
    </row>
    <row r="332" spans="1:13" ht="15.75" customHeight="1" x14ac:dyDescent="0.2">
      <c r="A332" s="288">
        <f t="shared" si="17"/>
        <v>18</v>
      </c>
      <c r="B332" s="637" t="s">
        <v>5484</v>
      </c>
      <c r="C332" s="638">
        <v>54264</v>
      </c>
      <c r="D332" s="639" t="s">
        <v>5485</v>
      </c>
      <c r="E332" s="355" t="s">
        <v>5486</v>
      </c>
      <c r="F332" s="356" t="s">
        <v>141</v>
      </c>
      <c r="G332" s="290">
        <f t="shared" si="15"/>
        <v>1</v>
      </c>
      <c r="H332" s="291" t="s">
        <v>101</v>
      </c>
      <c r="I332" s="188">
        <f t="shared" si="16"/>
        <v>1</v>
      </c>
      <c r="J332" s="188" t="e">
        <f>+IF(#REF!="Issued",1,IF(#REF!="Not Issued",2,"Nil"))</f>
        <v>#REF!</v>
      </c>
      <c r="K332" s="188" t="s">
        <v>5487</v>
      </c>
      <c r="L332" s="292"/>
      <c r="M332" s="96" t="s">
        <v>3985</v>
      </c>
    </row>
    <row r="333" spans="1:13" ht="15.75" customHeight="1" x14ac:dyDescent="0.2">
      <c r="A333" s="288">
        <f t="shared" si="17"/>
        <v>19</v>
      </c>
      <c r="B333" s="640" t="s">
        <v>5499</v>
      </c>
      <c r="C333" s="638">
        <v>68066</v>
      </c>
      <c r="D333" s="639" t="s">
        <v>5500</v>
      </c>
      <c r="E333" s="355" t="s">
        <v>4616</v>
      </c>
      <c r="F333" s="669" t="s">
        <v>166</v>
      </c>
      <c r="G333" s="290">
        <f t="shared" si="15"/>
        <v>2</v>
      </c>
      <c r="H333" s="291" t="s">
        <v>101</v>
      </c>
      <c r="I333" s="188">
        <f t="shared" si="16"/>
        <v>1</v>
      </c>
      <c r="J333" s="188" t="e">
        <f>+IF(#REF!="Issued",1,IF(#REF!="Not Issued",2,"Nil"))</f>
        <v>#REF!</v>
      </c>
      <c r="K333" s="188" t="s">
        <v>4030</v>
      </c>
      <c r="L333" s="292"/>
      <c r="M333" s="96" t="s">
        <v>3990</v>
      </c>
    </row>
    <row r="334" spans="1:13" ht="15.75" customHeight="1" x14ac:dyDescent="0.2">
      <c r="A334" s="288">
        <f t="shared" si="17"/>
        <v>20</v>
      </c>
      <c r="B334" s="637" t="s">
        <v>5504</v>
      </c>
      <c r="C334" s="638">
        <v>68767</v>
      </c>
      <c r="D334" s="639" t="s">
        <v>5505</v>
      </c>
      <c r="E334" s="355" t="s">
        <v>5506</v>
      </c>
      <c r="F334" s="96" t="s">
        <v>166</v>
      </c>
      <c r="G334" s="290">
        <f t="shared" si="15"/>
        <v>2</v>
      </c>
      <c r="H334" s="291" t="s">
        <v>101</v>
      </c>
      <c r="I334" s="188">
        <f t="shared" si="16"/>
        <v>1</v>
      </c>
      <c r="J334" s="188" t="e">
        <f>+IF(#REF!="Issued",1,IF(#REF!="Not Issued",2,"Nil"))</f>
        <v>#REF!</v>
      </c>
      <c r="K334" s="188" t="s">
        <v>4036</v>
      </c>
      <c r="L334" s="292"/>
      <c r="M334" s="96" t="s">
        <v>3995</v>
      </c>
    </row>
    <row r="335" spans="1:13" ht="15.75" customHeight="1" x14ac:dyDescent="0.2">
      <c r="A335" s="288">
        <f t="shared" si="17"/>
        <v>21</v>
      </c>
      <c r="B335" s="637" t="s">
        <v>5421</v>
      </c>
      <c r="C335" s="638">
        <v>68063</v>
      </c>
      <c r="D335" s="639" t="s">
        <v>5422</v>
      </c>
      <c r="E335" s="355" t="s">
        <v>5423</v>
      </c>
      <c r="F335" s="96" t="s">
        <v>166</v>
      </c>
      <c r="G335" s="290">
        <f t="shared" si="15"/>
        <v>2</v>
      </c>
      <c r="H335" s="291" t="s">
        <v>19</v>
      </c>
      <c r="I335" s="188">
        <f t="shared" si="16"/>
        <v>5</v>
      </c>
      <c r="J335" s="188" t="e">
        <f>+IF(#REF!="Issued",1,IF(#REF!="Not Issued",2,"Nil"))</f>
        <v>#REF!</v>
      </c>
      <c r="K335" s="188" t="s">
        <v>3743</v>
      </c>
      <c r="L335" s="292"/>
      <c r="M335" s="96" t="s">
        <v>4000</v>
      </c>
    </row>
    <row r="336" spans="1:13" ht="15.75" customHeight="1" x14ac:dyDescent="0.2">
      <c r="A336" s="288">
        <f t="shared" si="17"/>
        <v>22</v>
      </c>
      <c r="B336" s="637" t="s">
        <v>5429</v>
      </c>
      <c r="C336" s="638">
        <v>67570</v>
      </c>
      <c r="D336" s="639" t="s">
        <v>5430</v>
      </c>
      <c r="E336" s="355" t="s">
        <v>5356</v>
      </c>
      <c r="F336" s="356" t="s">
        <v>141</v>
      </c>
      <c r="G336" s="290">
        <f t="shared" si="15"/>
        <v>1</v>
      </c>
      <c r="H336" s="291" t="s">
        <v>19</v>
      </c>
      <c r="I336" s="188">
        <f t="shared" si="16"/>
        <v>5</v>
      </c>
      <c r="J336" s="188" t="e">
        <f>+IF(#REF!="Issued",1,IF(#REF!="Not Issued",2,"Nil"))</f>
        <v>#REF!</v>
      </c>
      <c r="K336" s="188" t="s">
        <v>3746</v>
      </c>
      <c r="L336" s="292"/>
      <c r="M336" s="96" t="s">
        <v>4005</v>
      </c>
    </row>
    <row r="337" spans="1:13" ht="15.75" customHeight="1" x14ac:dyDescent="0.2">
      <c r="A337" s="288">
        <f t="shared" si="17"/>
        <v>23</v>
      </c>
      <c r="B337" s="637" t="s">
        <v>5437</v>
      </c>
      <c r="C337" s="638">
        <v>67573</v>
      </c>
      <c r="D337" s="639" t="s">
        <v>5438</v>
      </c>
      <c r="E337" s="355" t="s">
        <v>5439</v>
      </c>
      <c r="F337" s="356" t="s">
        <v>141</v>
      </c>
      <c r="G337" s="290">
        <f t="shared" si="15"/>
        <v>1</v>
      </c>
      <c r="H337" s="291" t="s">
        <v>19</v>
      </c>
      <c r="I337" s="188">
        <f t="shared" si="16"/>
        <v>5</v>
      </c>
      <c r="J337" s="188" t="e">
        <f>+IF(#REF!="Issued",1,IF(#REF!="Not Issued",2,"Nil"))</f>
        <v>#REF!</v>
      </c>
      <c r="K337" s="188" t="s">
        <v>3751</v>
      </c>
      <c r="L337" s="292"/>
      <c r="M337" s="96" t="s">
        <v>4010</v>
      </c>
    </row>
    <row r="338" spans="1:13" ht="15.75" customHeight="1" x14ac:dyDescent="0.2">
      <c r="A338" s="288">
        <f t="shared" si="17"/>
        <v>24</v>
      </c>
      <c r="B338" s="637" t="s">
        <v>5443</v>
      </c>
      <c r="C338" s="638">
        <v>67575</v>
      </c>
      <c r="D338" s="639" t="s">
        <v>5444</v>
      </c>
      <c r="E338" s="355" t="s">
        <v>5445</v>
      </c>
      <c r="F338" s="96" t="s">
        <v>166</v>
      </c>
      <c r="G338" s="290">
        <f t="shared" si="15"/>
        <v>2</v>
      </c>
      <c r="H338" s="291" t="s">
        <v>19</v>
      </c>
      <c r="I338" s="188">
        <f t="shared" si="16"/>
        <v>5</v>
      </c>
      <c r="J338" s="188" t="e">
        <f>+IF(#REF!="Issued",1,IF(#REF!="Not Issued",2,"Nil"))</f>
        <v>#REF!</v>
      </c>
      <c r="K338" s="188" t="s">
        <v>3753</v>
      </c>
      <c r="L338" s="292"/>
      <c r="M338" s="96" t="s">
        <v>4015</v>
      </c>
    </row>
    <row r="339" spans="1:13" ht="15.75" customHeight="1" x14ac:dyDescent="0.2">
      <c r="A339" s="288">
        <f t="shared" si="17"/>
        <v>25</v>
      </c>
      <c r="B339" s="637" t="s">
        <v>5458</v>
      </c>
      <c r="C339" s="638">
        <v>67580</v>
      </c>
      <c r="D339" s="639" t="s">
        <v>5459</v>
      </c>
      <c r="E339" s="355" t="s">
        <v>5460</v>
      </c>
      <c r="F339" s="669" t="s">
        <v>166</v>
      </c>
      <c r="G339" s="290">
        <f t="shared" si="15"/>
        <v>2</v>
      </c>
      <c r="H339" s="291" t="s">
        <v>19</v>
      </c>
      <c r="I339" s="188">
        <f t="shared" si="16"/>
        <v>5</v>
      </c>
      <c r="J339" s="188" t="e">
        <f>+IF(#REF!="Issued",1,IF(#REF!="Not Issued",2,"Nil"))</f>
        <v>#REF!</v>
      </c>
      <c r="K339" s="188" t="s">
        <v>3965</v>
      </c>
      <c r="L339" s="292"/>
      <c r="M339" s="96" t="s">
        <v>5488</v>
      </c>
    </row>
    <row r="340" spans="1:13" ht="15.75" customHeight="1" x14ac:dyDescent="0.2">
      <c r="A340" s="288">
        <f t="shared" si="17"/>
        <v>26</v>
      </c>
      <c r="B340" s="637" t="s">
        <v>5461</v>
      </c>
      <c r="C340" s="638">
        <v>67581</v>
      </c>
      <c r="D340" s="639" t="s">
        <v>5462</v>
      </c>
      <c r="E340" s="355" t="s">
        <v>5463</v>
      </c>
      <c r="F340" s="96" t="s">
        <v>166</v>
      </c>
      <c r="G340" s="290">
        <f t="shared" si="15"/>
        <v>2</v>
      </c>
      <c r="H340" s="291" t="s">
        <v>19</v>
      </c>
      <c r="I340" s="188">
        <f t="shared" si="16"/>
        <v>5</v>
      </c>
      <c r="J340" s="188" t="e">
        <f>+IF(#REF!="Issued",1,IF(#REF!="Not Issued",2,"Nil"))</f>
        <v>#REF!</v>
      </c>
      <c r="K340" s="188" t="s">
        <v>3970</v>
      </c>
      <c r="L340" s="292"/>
      <c r="M340" s="96"/>
    </row>
    <row r="341" spans="1:13" ht="15.75" customHeight="1" x14ac:dyDescent="0.2">
      <c r="A341" s="288">
        <f t="shared" si="17"/>
        <v>27</v>
      </c>
      <c r="B341" s="637" t="s">
        <v>5467</v>
      </c>
      <c r="C341" s="638">
        <v>67583</v>
      </c>
      <c r="D341" s="639" t="s">
        <v>5468</v>
      </c>
      <c r="E341" s="355" t="s">
        <v>5469</v>
      </c>
      <c r="F341" s="668" t="s">
        <v>141</v>
      </c>
      <c r="G341" s="290">
        <f t="shared" si="15"/>
        <v>1</v>
      </c>
      <c r="H341" s="291" t="s">
        <v>19</v>
      </c>
      <c r="I341" s="188">
        <f t="shared" si="16"/>
        <v>5</v>
      </c>
      <c r="J341" s="188" t="e">
        <f>+IF(#REF!="Issued",1,IF(#REF!="Not Issued",2,"Nil"))</f>
        <v>#REF!</v>
      </c>
      <c r="K341" s="188" t="s">
        <v>3984</v>
      </c>
      <c r="L341" s="292"/>
      <c r="M341" s="96"/>
    </row>
    <row r="342" spans="1:13" ht="15.75" customHeight="1" x14ac:dyDescent="0.2">
      <c r="A342" s="288">
        <f t="shared" si="17"/>
        <v>28</v>
      </c>
      <c r="B342" s="637" t="s">
        <v>5489</v>
      </c>
      <c r="C342" s="638">
        <v>69208</v>
      </c>
      <c r="D342" s="639" t="s">
        <v>5490</v>
      </c>
      <c r="E342" s="355" t="s">
        <v>5491</v>
      </c>
      <c r="F342" s="96" t="s">
        <v>166</v>
      </c>
      <c r="G342" s="290">
        <f t="shared" si="15"/>
        <v>2</v>
      </c>
      <c r="H342" s="291" t="s">
        <v>19</v>
      </c>
      <c r="I342" s="188">
        <f t="shared" si="16"/>
        <v>5</v>
      </c>
      <c r="J342" s="188" t="e">
        <f>+IF(#REF!="Issued",1,IF(#REF!="Not Issued",2,"Nil"))</f>
        <v>#REF!</v>
      </c>
      <c r="K342" s="188" t="s">
        <v>4019</v>
      </c>
      <c r="L342" s="292"/>
      <c r="M342" s="96"/>
    </row>
    <row r="343" spans="1:13" ht="15.75" customHeight="1" x14ac:dyDescent="0.2">
      <c r="A343" s="288">
        <f t="shared" si="17"/>
        <v>29</v>
      </c>
      <c r="B343" s="637" t="s">
        <v>5492</v>
      </c>
      <c r="C343" s="638">
        <v>67588</v>
      </c>
      <c r="D343" s="639" t="s">
        <v>5493</v>
      </c>
      <c r="E343" s="355" t="s">
        <v>3240</v>
      </c>
      <c r="F343" s="96" t="s">
        <v>166</v>
      </c>
      <c r="G343" s="290">
        <f t="shared" si="15"/>
        <v>2</v>
      </c>
      <c r="H343" s="291" t="s">
        <v>19</v>
      </c>
      <c r="I343" s="188">
        <f t="shared" si="16"/>
        <v>5</v>
      </c>
      <c r="J343" s="188" t="e">
        <f>+IF(#REF!="Issued",1,IF(#REF!="Not Issued",2,"Nil"))</f>
        <v>#REF!</v>
      </c>
      <c r="K343" s="188" t="s">
        <v>5494</v>
      </c>
      <c r="L343" s="292"/>
      <c r="M343" s="96"/>
    </row>
    <row r="344" spans="1:13" ht="15.75" customHeight="1" x14ac:dyDescent="0.2">
      <c r="A344" s="288">
        <f t="shared" si="17"/>
        <v>30</v>
      </c>
      <c r="B344" s="637" t="s">
        <v>5495</v>
      </c>
      <c r="C344" s="638">
        <v>67589</v>
      </c>
      <c r="D344" s="639" t="s">
        <v>5472</v>
      </c>
      <c r="E344" s="355" t="s">
        <v>1428</v>
      </c>
      <c r="F344" s="96" t="s">
        <v>166</v>
      </c>
      <c r="G344" s="290">
        <f t="shared" si="15"/>
        <v>2</v>
      </c>
      <c r="H344" s="291" t="s">
        <v>19</v>
      </c>
      <c r="I344" s="188">
        <f t="shared" si="16"/>
        <v>5</v>
      </c>
      <c r="J344" s="188" t="e">
        <f>+IF(#REF!="Issued",1,IF(#REF!="Not Issued",2,"Nil"))</f>
        <v>#REF!</v>
      </c>
      <c r="K344" s="188" t="s">
        <v>4022</v>
      </c>
      <c r="L344" s="292"/>
      <c r="M344" s="96"/>
    </row>
    <row r="345" spans="1:13" ht="15.75" customHeight="1" x14ac:dyDescent="0.2">
      <c r="A345" s="288">
        <f t="shared" si="17"/>
        <v>31</v>
      </c>
      <c r="B345" s="637" t="s">
        <v>5496</v>
      </c>
      <c r="C345" s="638">
        <v>68768</v>
      </c>
      <c r="D345" s="639" t="s">
        <v>5497</v>
      </c>
      <c r="E345" s="355" t="s">
        <v>5498</v>
      </c>
      <c r="F345" s="96" t="s">
        <v>166</v>
      </c>
      <c r="G345" s="290">
        <f t="shared" si="15"/>
        <v>2</v>
      </c>
      <c r="H345" s="291" t="s">
        <v>19</v>
      </c>
      <c r="I345" s="188">
        <f t="shared" si="16"/>
        <v>5</v>
      </c>
      <c r="J345" s="188" t="e">
        <f>+IF(#REF!="Issued",1,IF(#REF!="Not Issued",2,"Nil"))</f>
        <v>#REF!</v>
      </c>
      <c r="K345" s="188" t="s">
        <v>4026</v>
      </c>
      <c r="L345" s="292"/>
      <c r="M345" s="96"/>
    </row>
    <row r="346" spans="1:13" ht="15.75" customHeight="1" x14ac:dyDescent="0.2">
      <c r="A346" s="288">
        <f t="shared" si="17"/>
        <v>32</v>
      </c>
      <c r="B346" s="637" t="s">
        <v>5501</v>
      </c>
      <c r="C346" s="638">
        <v>67590</v>
      </c>
      <c r="D346" s="639" t="s">
        <v>5502</v>
      </c>
      <c r="E346" s="355" t="s">
        <v>5503</v>
      </c>
      <c r="F346" s="96" t="s">
        <v>166</v>
      </c>
      <c r="G346" s="290">
        <f t="shared" si="15"/>
        <v>2</v>
      </c>
      <c r="H346" s="291" t="s">
        <v>19</v>
      </c>
      <c r="I346" s="188">
        <f t="shared" si="16"/>
        <v>5</v>
      </c>
      <c r="J346" s="188" t="e">
        <f>+IF(#REF!="Issued",1,IF(#REF!="Not Issued",2,"Nil"))</f>
        <v>#REF!</v>
      </c>
      <c r="K346" s="188" t="s">
        <v>4032</v>
      </c>
      <c r="L346" s="292"/>
      <c r="M346" s="96"/>
    </row>
    <row r="347" spans="1:13" ht="15.75" customHeight="1" x14ac:dyDescent="0.2">
      <c r="A347" s="288">
        <f t="shared" si="17"/>
        <v>33</v>
      </c>
      <c r="B347" s="637" t="s">
        <v>5507</v>
      </c>
      <c r="C347" s="638">
        <v>67591</v>
      </c>
      <c r="D347" s="639" t="s">
        <v>5334</v>
      </c>
      <c r="E347" s="355" t="s">
        <v>5508</v>
      </c>
      <c r="F347" s="356" t="s">
        <v>141</v>
      </c>
      <c r="G347" s="290">
        <f t="shared" si="15"/>
        <v>1</v>
      </c>
      <c r="H347" s="291" t="s">
        <v>19</v>
      </c>
      <c r="I347" s="188">
        <f t="shared" si="16"/>
        <v>5</v>
      </c>
      <c r="J347" s="188" t="e">
        <f>+IF(#REF!="Issued",1,IF(#REF!="Not Issued",2,"Nil"))</f>
        <v>#REF!</v>
      </c>
      <c r="K347" s="188" t="s">
        <v>4044</v>
      </c>
      <c r="L347" s="292"/>
      <c r="M347" s="96"/>
    </row>
    <row r="348" spans="1:13" ht="11.25" customHeight="1" x14ac:dyDescent="0.2">
      <c r="A348" s="293"/>
      <c r="B348" s="343"/>
      <c r="C348" s="139"/>
      <c r="D348" s="344"/>
      <c r="E348" s="344"/>
      <c r="F348" s="346"/>
      <c r="G348" s="105"/>
      <c r="H348" s="347"/>
      <c r="I348" s="105"/>
      <c r="J348" s="239"/>
      <c r="K348" s="239"/>
      <c r="L348" s="229"/>
    </row>
    <row r="349" spans="1:13" s="352" customFormat="1" ht="16.5" thickBot="1" x14ac:dyDescent="0.3">
      <c r="A349" s="306" t="s">
        <v>4087</v>
      </c>
      <c r="B349" s="211"/>
      <c r="C349" s="307"/>
      <c r="D349" s="348"/>
      <c r="E349" s="350"/>
      <c r="F349" s="350"/>
      <c r="G349" s="350"/>
      <c r="H349" s="350"/>
      <c r="I349" s="350"/>
      <c r="J349" s="350"/>
      <c r="K349" s="350"/>
      <c r="L349" s="350"/>
    </row>
    <row r="350" spans="1:13" s="352" customFormat="1" x14ac:dyDescent="0.25">
      <c r="A350" s="310" t="s">
        <v>100</v>
      </c>
      <c r="B350" s="200">
        <f>+COUNTIF(G315:G347,1)</f>
        <v>13</v>
      </c>
      <c r="C350" s="311"/>
      <c r="D350" s="202" t="s">
        <v>101</v>
      </c>
      <c r="E350" s="203"/>
      <c r="F350" s="200"/>
      <c r="G350" s="200"/>
      <c r="H350" s="200">
        <f>+COUNTIF(I315:I347,1)</f>
        <v>20</v>
      </c>
      <c r="I350" s="313"/>
      <c r="J350" s="350"/>
      <c r="K350" s="350"/>
      <c r="L350" s="350"/>
    </row>
    <row r="351" spans="1:13" s="352" customFormat="1" x14ac:dyDescent="0.25">
      <c r="A351" s="314" t="s">
        <v>112</v>
      </c>
      <c r="B351" s="211">
        <f>+COUNTIF(G315:G347,2)</f>
        <v>20</v>
      </c>
      <c r="C351" s="307"/>
      <c r="D351" s="315" t="s">
        <v>19</v>
      </c>
      <c r="E351" s="318"/>
      <c r="F351" s="211"/>
      <c r="G351" s="309"/>
      <c r="H351" s="211">
        <f>+COUNTIF(I315:I347,5)</f>
        <v>13</v>
      </c>
      <c r="I351" s="309"/>
      <c r="J351" s="351"/>
      <c r="K351" s="351"/>
      <c r="L351" s="350"/>
    </row>
    <row r="352" spans="1:13" s="352" customFormat="1" ht="16.5" thickBot="1" x14ac:dyDescent="0.3">
      <c r="A352" s="320" t="s">
        <v>0</v>
      </c>
      <c r="B352" s="224">
        <f>SUM(B350:B351)</f>
        <v>33</v>
      </c>
      <c r="C352" s="321"/>
      <c r="D352" s="220" t="s">
        <v>0</v>
      </c>
      <c r="E352" s="259"/>
      <c r="F352" s="224"/>
      <c r="G352" s="323"/>
      <c r="H352" s="241">
        <f>SUM(H350:H351)</f>
        <v>33</v>
      </c>
      <c r="I352" s="323"/>
      <c r="J352" s="353"/>
      <c r="K352" s="354"/>
      <c r="L352" s="354"/>
    </row>
    <row r="355" spans="1:13" ht="32.25" thickBot="1" x14ac:dyDescent="0.65">
      <c r="A355" s="335" t="s">
        <v>5509</v>
      </c>
      <c r="B355" s="335"/>
      <c r="C355" s="335"/>
      <c r="D355" s="335"/>
      <c r="E355" s="335"/>
      <c r="F355" s="335"/>
      <c r="G355" s="335"/>
      <c r="H355" s="335"/>
      <c r="I355" s="335"/>
      <c r="J355" s="335"/>
      <c r="K355" s="335"/>
      <c r="L355" s="335"/>
    </row>
    <row r="356" spans="1:13" s="342" customFormat="1" ht="32.25" thickBot="1" x14ac:dyDescent="0.3">
      <c r="A356" s="324" t="s">
        <v>86</v>
      </c>
      <c r="B356" s="325" t="s">
        <v>87</v>
      </c>
      <c r="C356" s="326" t="s">
        <v>88</v>
      </c>
      <c r="D356" s="327" t="s">
        <v>89</v>
      </c>
      <c r="E356" s="328" t="s">
        <v>90</v>
      </c>
      <c r="F356" s="329" t="s">
        <v>300</v>
      </c>
      <c r="G356" s="329"/>
      <c r="H356" s="330" t="s">
        <v>301</v>
      </c>
      <c r="I356" s="330"/>
      <c r="J356" s="331" t="s">
        <v>93</v>
      </c>
      <c r="K356" s="332"/>
      <c r="L356" s="333" t="s">
        <v>94</v>
      </c>
    </row>
    <row r="357" spans="1:13" ht="15.75" customHeight="1" x14ac:dyDescent="0.2">
      <c r="A357" s="288">
        <v>1</v>
      </c>
      <c r="B357" s="637" t="s">
        <v>5510</v>
      </c>
      <c r="C357" s="638">
        <v>67529</v>
      </c>
      <c r="D357" s="639" t="s">
        <v>5511</v>
      </c>
      <c r="E357" s="355" t="s">
        <v>5512</v>
      </c>
      <c r="F357" s="96" t="s">
        <v>166</v>
      </c>
      <c r="G357" s="290">
        <f t="shared" ref="G357:G398" si="18">+IF(F357="M",1,IF(F357="f",2,IF(F357="Civ",3,"Error")))</f>
        <v>2</v>
      </c>
      <c r="H357" s="291" t="s">
        <v>101</v>
      </c>
      <c r="I357" s="188">
        <f t="shared" ref="I357:I398" si="19">+IF(H357="Incomplete",5,IF(H357="Complete",1,IF(H357="Incomplete",2,IF(H357="Left",3,IF(H357="Dropped",4,"Error")))))</f>
        <v>1</v>
      </c>
      <c r="J357" s="188" t="e">
        <f>+IF(#REF!="Issued",1,IF(#REF!="Not Issued",2,"Nil"))</f>
        <v>#REF!</v>
      </c>
      <c r="K357" s="188" t="s">
        <v>4092</v>
      </c>
      <c r="L357" s="292"/>
      <c r="M357" s="96" t="s">
        <v>4093</v>
      </c>
    </row>
    <row r="358" spans="1:13" ht="15.75" customHeight="1" x14ac:dyDescent="0.2">
      <c r="A358" s="288">
        <v>2</v>
      </c>
      <c r="B358" s="637" t="s">
        <v>5513</v>
      </c>
      <c r="C358" s="638">
        <v>67530</v>
      </c>
      <c r="D358" s="639" t="s">
        <v>5514</v>
      </c>
      <c r="E358" s="355" t="s">
        <v>5515</v>
      </c>
      <c r="F358" s="356" t="s">
        <v>141</v>
      </c>
      <c r="G358" s="290">
        <f t="shared" si="18"/>
        <v>1</v>
      </c>
      <c r="H358" s="291" t="s">
        <v>101</v>
      </c>
      <c r="I358" s="188">
        <f t="shared" si="19"/>
        <v>1</v>
      </c>
      <c r="J358" s="188" t="e">
        <f>+IF(#REF!="Issued",1,IF(#REF!="Not Issued",2,"Nil"))</f>
        <v>#REF!</v>
      </c>
      <c r="K358" s="188" t="s">
        <v>4097</v>
      </c>
      <c r="L358" s="292"/>
      <c r="M358" s="96" t="s">
        <v>4098</v>
      </c>
    </row>
    <row r="359" spans="1:13" ht="15.75" customHeight="1" x14ac:dyDescent="0.2">
      <c r="A359" s="288">
        <f t="shared" ref="A359:A398" si="20">+A358+1</f>
        <v>3</v>
      </c>
      <c r="B359" s="637" t="s">
        <v>5516</v>
      </c>
      <c r="C359" s="638">
        <v>67531</v>
      </c>
      <c r="D359" s="639" t="s">
        <v>5517</v>
      </c>
      <c r="E359" s="355" t="s">
        <v>5518</v>
      </c>
      <c r="F359" s="356" t="s">
        <v>141</v>
      </c>
      <c r="G359" s="290">
        <f t="shared" si="18"/>
        <v>1</v>
      </c>
      <c r="H359" s="291" t="s">
        <v>101</v>
      </c>
      <c r="I359" s="188">
        <f t="shared" si="19"/>
        <v>1</v>
      </c>
      <c r="J359" s="188" t="e">
        <f>+IF(#REF!="Issued",1,IF(#REF!="Not Issued",2,"Nil"))</f>
        <v>#REF!</v>
      </c>
      <c r="K359" s="188" t="s">
        <v>4102</v>
      </c>
      <c r="L359" s="292"/>
      <c r="M359" s="96" t="s">
        <v>4103</v>
      </c>
    </row>
    <row r="360" spans="1:13" ht="15.75" customHeight="1" x14ac:dyDescent="0.2">
      <c r="A360" s="288">
        <f t="shared" si="20"/>
        <v>4</v>
      </c>
      <c r="B360" s="637" t="s">
        <v>5522</v>
      </c>
      <c r="C360" s="638">
        <v>67533</v>
      </c>
      <c r="D360" s="639" t="s">
        <v>5523</v>
      </c>
      <c r="E360" s="355" t="s">
        <v>5524</v>
      </c>
      <c r="F360" s="669" t="s">
        <v>166</v>
      </c>
      <c r="G360" s="290">
        <f t="shared" si="18"/>
        <v>2</v>
      </c>
      <c r="H360" s="291" t="s">
        <v>101</v>
      </c>
      <c r="I360" s="188">
        <f t="shared" si="19"/>
        <v>1</v>
      </c>
      <c r="J360" s="188" t="e">
        <f>+IF(#REF!="Issued",1,IF(#REF!="Not Issued",2,"Nil"))</f>
        <v>#REF!</v>
      </c>
      <c r="K360" s="188" t="s">
        <v>4112</v>
      </c>
      <c r="L360" s="292"/>
      <c r="M360" s="96" t="s">
        <v>4113</v>
      </c>
    </row>
    <row r="361" spans="1:13" ht="15.75" customHeight="1" x14ac:dyDescent="0.2">
      <c r="A361" s="288">
        <f t="shared" si="20"/>
        <v>5</v>
      </c>
      <c r="B361" s="637" t="s">
        <v>5525</v>
      </c>
      <c r="C361" s="638">
        <v>67534</v>
      </c>
      <c r="D361" s="639" t="s">
        <v>5526</v>
      </c>
      <c r="E361" s="355" t="s">
        <v>5527</v>
      </c>
      <c r="F361" s="668" t="s">
        <v>141</v>
      </c>
      <c r="G361" s="290">
        <f t="shared" si="18"/>
        <v>1</v>
      </c>
      <c r="H361" s="291" t="s">
        <v>101</v>
      </c>
      <c r="I361" s="188">
        <f t="shared" si="19"/>
        <v>1</v>
      </c>
      <c r="J361" s="188" t="e">
        <f>+IF(#REF!="Issued",1,IF(#REF!="Not Issued",2,"Nil"))</f>
        <v>#REF!</v>
      </c>
      <c r="K361" s="188" t="s">
        <v>4117</v>
      </c>
      <c r="L361" s="292"/>
      <c r="M361" s="96" t="s">
        <v>4118</v>
      </c>
    </row>
    <row r="362" spans="1:13" ht="15.75" customHeight="1" x14ac:dyDescent="0.2">
      <c r="A362" s="288">
        <f t="shared" si="20"/>
        <v>6</v>
      </c>
      <c r="B362" s="637" t="s">
        <v>5529</v>
      </c>
      <c r="C362" s="638">
        <v>67518</v>
      </c>
      <c r="D362" s="639" t="s">
        <v>5530</v>
      </c>
      <c r="E362" s="355" t="s">
        <v>2751</v>
      </c>
      <c r="F362" s="669" t="s">
        <v>166</v>
      </c>
      <c r="G362" s="290">
        <f t="shared" si="18"/>
        <v>2</v>
      </c>
      <c r="H362" s="291" t="s">
        <v>101</v>
      </c>
      <c r="I362" s="188">
        <f t="shared" si="19"/>
        <v>1</v>
      </c>
      <c r="J362" s="188" t="e">
        <f>+IF(#REF!="Issued",1,IF(#REF!="Not Issued",2,"Nil"))</f>
        <v>#REF!</v>
      </c>
      <c r="K362" s="188" t="s">
        <v>4382</v>
      </c>
      <c r="L362" s="292"/>
      <c r="M362" s="96" t="s">
        <v>5528</v>
      </c>
    </row>
    <row r="363" spans="1:13" ht="15.75" customHeight="1" x14ac:dyDescent="0.2">
      <c r="A363" s="288">
        <f t="shared" si="20"/>
        <v>7</v>
      </c>
      <c r="B363" s="637" t="s">
        <v>5531</v>
      </c>
      <c r="C363" s="638">
        <v>67535</v>
      </c>
      <c r="D363" s="639" t="s">
        <v>5532</v>
      </c>
      <c r="E363" s="355" t="s">
        <v>295</v>
      </c>
      <c r="F363" s="96" t="s">
        <v>166</v>
      </c>
      <c r="G363" s="290">
        <f t="shared" si="18"/>
        <v>2</v>
      </c>
      <c r="H363" s="291" t="s">
        <v>101</v>
      </c>
      <c r="I363" s="188">
        <f t="shared" si="19"/>
        <v>1</v>
      </c>
      <c r="J363" s="188" t="e">
        <f>+IF(#REF!="Issued",1,IF(#REF!="Not Issued",2,"Nil"))</f>
        <v>#REF!</v>
      </c>
      <c r="K363" s="188" t="s">
        <v>4122</v>
      </c>
      <c r="L363" s="292"/>
      <c r="M363" s="96" t="s">
        <v>4123</v>
      </c>
    </row>
    <row r="364" spans="1:13" ht="15.75" customHeight="1" x14ac:dyDescent="0.2">
      <c r="A364" s="288">
        <f t="shared" si="20"/>
        <v>8</v>
      </c>
      <c r="B364" s="637" t="s">
        <v>5533</v>
      </c>
      <c r="C364" s="638">
        <v>67536</v>
      </c>
      <c r="D364" s="639" t="s">
        <v>5534</v>
      </c>
      <c r="E364" s="355" t="s">
        <v>5535</v>
      </c>
      <c r="F364" s="96" t="s">
        <v>166</v>
      </c>
      <c r="G364" s="290">
        <f t="shared" si="18"/>
        <v>2</v>
      </c>
      <c r="H364" s="291" t="s">
        <v>101</v>
      </c>
      <c r="I364" s="188">
        <f t="shared" si="19"/>
        <v>1</v>
      </c>
      <c r="J364" s="188" t="e">
        <f>+IF(#REF!="Issued",1,IF(#REF!="Not Issued",2,"Nil"))</f>
        <v>#REF!</v>
      </c>
      <c r="K364" s="188" t="s">
        <v>4130</v>
      </c>
      <c r="L364" s="292"/>
      <c r="M364" s="96" t="s">
        <v>4131</v>
      </c>
    </row>
    <row r="365" spans="1:13" ht="15.75" customHeight="1" x14ac:dyDescent="0.2">
      <c r="A365" s="288">
        <f t="shared" si="20"/>
        <v>9</v>
      </c>
      <c r="B365" s="637" t="s">
        <v>5536</v>
      </c>
      <c r="C365" s="638">
        <v>67537</v>
      </c>
      <c r="D365" s="639" t="s">
        <v>5537</v>
      </c>
      <c r="E365" s="355" t="s">
        <v>5538</v>
      </c>
      <c r="F365" s="668" t="s">
        <v>141</v>
      </c>
      <c r="G365" s="290">
        <f t="shared" si="18"/>
        <v>1</v>
      </c>
      <c r="H365" s="291" t="s">
        <v>101</v>
      </c>
      <c r="I365" s="188">
        <f t="shared" si="19"/>
        <v>1</v>
      </c>
      <c r="J365" s="188" t="e">
        <f>+IF(#REF!="Issued",1,IF(#REF!="Not Issued",2,"Nil"))</f>
        <v>#REF!</v>
      </c>
      <c r="K365" s="188" t="s">
        <v>4134</v>
      </c>
      <c r="L365" s="292"/>
      <c r="M365" s="96" t="s">
        <v>4135</v>
      </c>
    </row>
    <row r="366" spans="1:13" ht="15.75" customHeight="1" x14ac:dyDescent="0.2">
      <c r="A366" s="288">
        <f t="shared" si="20"/>
        <v>10</v>
      </c>
      <c r="B366" s="637" t="s">
        <v>5539</v>
      </c>
      <c r="C366" s="638">
        <v>67538</v>
      </c>
      <c r="D366" s="639" t="s">
        <v>5540</v>
      </c>
      <c r="E366" s="355" t="s">
        <v>5541</v>
      </c>
      <c r="F366" s="669" t="s">
        <v>166</v>
      </c>
      <c r="G366" s="290">
        <f t="shared" si="18"/>
        <v>2</v>
      </c>
      <c r="H366" s="291" t="s">
        <v>101</v>
      </c>
      <c r="I366" s="188">
        <f t="shared" si="19"/>
        <v>1</v>
      </c>
      <c r="J366" s="188" t="e">
        <f>+IF(#REF!="Issued",1,IF(#REF!="Not Issued",2,"Nil"))</f>
        <v>#REF!</v>
      </c>
      <c r="K366" s="188" t="s">
        <v>4138</v>
      </c>
      <c r="L366" s="292"/>
      <c r="M366" s="96" t="s">
        <v>4139</v>
      </c>
    </row>
    <row r="367" spans="1:13" ht="15.75" customHeight="1" x14ac:dyDescent="0.2">
      <c r="A367" s="288">
        <f t="shared" si="20"/>
        <v>11</v>
      </c>
      <c r="B367" s="637" t="s">
        <v>5542</v>
      </c>
      <c r="C367" s="638">
        <v>67540</v>
      </c>
      <c r="D367" s="639" t="s">
        <v>658</v>
      </c>
      <c r="E367" s="355" t="s">
        <v>5543</v>
      </c>
      <c r="F367" s="668" t="s">
        <v>141</v>
      </c>
      <c r="G367" s="290">
        <f t="shared" si="18"/>
        <v>1</v>
      </c>
      <c r="H367" s="291" t="s">
        <v>101</v>
      </c>
      <c r="I367" s="188">
        <f t="shared" si="19"/>
        <v>1</v>
      </c>
      <c r="J367" s="188" t="e">
        <f>+IF(#REF!="Issued",1,IF(#REF!="Not Issued",2,"Nil"))</f>
        <v>#REF!</v>
      </c>
      <c r="K367" s="188" t="s">
        <v>4142</v>
      </c>
      <c r="L367" s="292"/>
      <c r="M367" s="96" t="s">
        <v>4143</v>
      </c>
    </row>
    <row r="368" spans="1:13" ht="15.75" customHeight="1" x14ac:dyDescent="0.2">
      <c r="A368" s="288">
        <f t="shared" si="20"/>
        <v>12</v>
      </c>
      <c r="B368" s="637" t="s">
        <v>5544</v>
      </c>
      <c r="C368" s="638">
        <v>67541</v>
      </c>
      <c r="D368" s="639" t="s">
        <v>5545</v>
      </c>
      <c r="E368" s="355" t="s">
        <v>5546</v>
      </c>
      <c r="F368" s="669" t="s">
        <v>166</v>
      </c>
      <c r="G368" s="290">
        <f t="shared" si="18"/>
        <v>2</v>
      </c>
      <c r="H368" s="291" t="s">
        <v>101</v>
      </c>
      <c r="I368" s="188">
        <f t="shared" si="19"/>
        <v>1</v>
      </c>
      <c r="J368" s="188" t="e">
        <f>+IF(#REF!="Issued",1,IF(#REF!="Not Issued",2,"Nil"))</f>
        <v>#REF!</v>
      </c>
      <c r="K368" s="188" t="s">
        <v>4152</v>
      </c>
      <c r="L368" s="292"/>
      <c r="M368" s="96" t="s">
        <v>4153</v>
      </c>
    </row>
    <row r="369" spans="1:13" ht="15.75" customHeight="1" x14ac:dyDescent="0.2">
      <c r="A369" s="288">
        <f t="shared" si="20"/>
        <v>13</v>
      </c>
      <c r="B369" s="637" t="s">
        <v>5548</v>
      </c>
      <c r="C369" s="638">
        <v>67543</v>
      </c>
      <c r="D369" s="639" t="s">
        <v>5549</v>
      </c>
      <c r="E369" s="355" t="s">
        <v>453</v>
      </c>
      <c r="F369" s="668" t="s">
        <v>141</v>
      </c>
      <c r="G369" s="290">
        <f t="shared" si="18"/>
        <v>1</v>
      </c>
      <c r="H369" s="291" t="s">
        <v>101</v>
      </c>
      <c r="I369" s="188">
        <f t="shared" si="19"/>
        <v>1</v>
      </c>
      <c r="J369" s="188" t="e">
        <f>+IF(#REF!="Issued",1,IF(#REF!="Not Issued",2,"Nil"))</f>
        <v>#REF!</v>
      </c>
      <c r="K369" s="188" t="s">
        <v>4156</v>
      </c>
      <c r="L369" s="292"/>
      <c r="M369" s="96" t="s">
        <v>4157</v>
      </c>
    </row>
    <row r="370" spans="1:13" ht="15.75" customHeight="1" x14ac:dyDescent="0.2">
      <c r="A370" s="288">
        <f t="shared" si="20"/>
        <v>14</v>
      </c>
      <c r="B370" s="637" t="s">
        <v>5550</v>
      </c>
      <c r="C370" s="638">
        <v>67542</v>
      </c>
      <c r="D370" s="639" t="s">
        <v>5551</v>
      </c>
      <c r="E370" s="355" t="s">
        <v>5552</v>
      </c>
      <c r="F370" s="356" t="s">
        <v>141</v>
      </c>
      <c r="G370" s="290">
        <f t="shared" si="18"/>
        <v>1</v>
      </c>
      <c r="H370" s="291" t="s">
        <v>101</v>
      </c>
      <c r="I370" s="188">
        <f t="shared" si="19"/>
        <v>1</v>
      </c>
      <c r="J370" s="188" t="e">
        <f>+IF(#REF!="Issued",1,IF(#REF!="Not Issued",2,"Nil"))</f>
        <v>#REF!</v>
      </c>
      <c r="K370" s="188" t="s">
        <v>4161</v>
      </c>
      <c r="L370" s="292"/>
      <c r="M370" s="96" t="s">
        <v>4162</v>
      </c>
    </row>
    <row r="371" spans="1:13" ht="15.75" customHeight="1" x14ac:dyDescent="0.2">
      <c r="A371" s="288">
        <f t="shared" si="20"/>
        <v>15</v>
      </c>
      <c r="B371" s="637" t="s">
        <v>5553</v>
      </c>
      <c r="C371" s="638">
        <v>67544</v>
      </c>
      <c r="D371" s="639" t="s">
        <v>5554</v>
      </c>
      <c r="E371" s="355" t="s">
        <v>5555</v>
      </c>
      <c r="F371" s="669" t="s">
        <v>166</v>
      </c>
      <c r="G371" s="290">
        <f t="shared" si="18"/>
        <v>2</v>
      </c>
      <c r="H371" s="291" t="s">
        <v>101</v>
      </c>
      <c r="I371" s="188">
        <f t="shared" si="19"/>
        <v>1</v>
      </c>
      <c r="J371" s="188" t="e">
        <f>+IF(#REF!="Issued",1,IF(#REF!="Not Issued",2,"Nil"))</f>
        <v>#REF!</v>
      </c>
      <c r="K371" s="188" t="s">
        <v>4166</v>
      </c>
      <c r="L371" s="301"/>
      <c r="M371" s="96" t="s">
        <v>4167</v>
      </c>
    </row>
    <row r="372" spans="1:13" ht="15.75" customHeight="1" x14ac:dyDescent="0.2">
      <c r="A372" s="288">
        <f t="shared" si="20"/>
        <v>16</v>
      </c>
      <c r="B372" s="637" t="s">
        <v>5556</v>
      </c>
      <c r="C372" s="638">
        <v>67545</v>
      </c>
      <c r="D372" s="639" t="s">
        <v>5557</v>
      </c>
      <c r="E372" s="355" t="s">
        <v>5558</v>
      </c>
      <c r="F372" s="356" t="s">
        <v>141</v>
      </c>
      <c r="G372" s="290">
        <f t="shared" si="18"/>
        <v>1</v>
      </c>
      <c r="H372" s="291" t="s">
        <v>101</v>
      </c>
      <c r="I372" s="188">
        <f t="shared" si="19"/>
        <v>1</v>
      </c>
      <c r="J372" s="188" t="e">
        <f>+IF(#REF!="Issued",1,IF(#REF!="Not Issued",2,"Nil"))</f>
        <v>#REF!</v>
      </c>
      <c r="K372" s="188" t="s">
        <v>4171</v>
      </c>
      <c r="L372" s="292"/>
      <c r="M372" s="96" t="s">
        <v>4172</v>
      </c>
    </row>
    <row r="373" spans="1:13" ht="15.75" customHeight="1" x14ac:dyDescent="0.2">
      <c r="A373" s="288">
        <f t="shared" si="20"/>
        <v>17</v>
      </c>
      <c r="B373" s="637" t="s">
        <v>5559</v>
      </c>
      <c r="C373" s="638">
        <v>67546</v>
      </c>
      <c r="D373" s="639" t="s">
        <v>5560</v>
      </c>
      <c r="E373" s="355" t="s">
        <v>5561</v>
      </c>
      <c r="F373" s="96" t="s">
        <v>166</v>
      </c>
      <c r="G373" s="290">
        <f t="shared" si="18"/>
        <v>2</v>
      </c>
      <c r="H373" s="291" t="s">
        <v>101</v>
      </c>
      <c r="I373" s="188">
        <f t="shared" si="19"/>
        <v>1</v>
      </c>
      <c r="J373" s="188" t="e">
        <f>+IF(#REF!="Issued",1,IF(#REF!="Not Issued",2,"Nil"))</f>
        <v>#REF!</v>
      </c>
      <c r="K373" s="188" t="s">
        <v>4175</v>
      </c>
      <c r="L373" s="292"/>
      <c r="M373" s="96" t="s">
        <v>4176</v>
      </c>
    </row>
    <row r="374" spans="1:13" ht="15.75" customHeight="1" x14ac:dyDescent="0.2">
      <c r="A374" s="288">
        <f t="shared" si="20"/>
        <v>18</v>
      </c>
      <c r="B374" s="637" t="s">
        <v>5562</v>
      </c>
      <c r="C374" s="638">
        <v>57119</v>
      </c>
      <c r="D374" s="639" t="s">
        <v>5563</v>
      </c>
      <c r="E374" s="355" t="s">
        <v>5564</v>
      </c>
      <c r="F374" s="356" t="s">
        <v>141</v>
      </c>
      <c r="G374" s="290">
        <f t="shared" si="18"/>
        <v>1</v>
      </c>
      <c r="H374" s="291" t="s">
        <v>101</v>
      </c>
      <c r="I374" s="188">
        <f t="shared" si="19"/>
        <v>1</v>
      </c>
      <c r="J374" s="188" t="e">
        <f>+IF(#REF!="Issued",1,IF(#REF!="Not Issued",2,"Nil"))</f>
        <v>#REF!</v>
      </c>
      <c r="K374" s="188" t="s">
        <v>4179</v>
      </c>
      <c r="L374" s="292"/>
      <c r="M374" s="96" t="s">
        <v>4180</v>
      </c>
    </row>
    <row r="375" spans="1:13" ht="15.75" customHeight="1" x14ac:dyDescent="0.2">
      <c r="A375" s="288">
        <f t="shared" si="20"/>
        <v>19</v>
      </c>
      <c r="B375" s="637" t="s">
        <v>5565</v>
      </c>
      <c r="C375" s="638">
        <v>67548</v>
      </c>
      <c r="D375" s="639" t="s">
        <v>5566</v>
      </c>
      <c r="E375" s="355" t="s">
        <v>5567</v>
      </c>
      <c r="F375" s="668" t="s">
        <v>141</v>
      </c>
      <c r="G375" s="290">
        <f t="shared" si="18"/>
        <v>1</v>
      </c>
      <c r="H375" s="291" t="s">
        <v>101</v>
      </c>
      <c r="I375" s="188">
        <f t="shared" si="19"/>
        <v>1</v>
      </c>
      <c r="J375" s="188" t="e">
        <f>+IF(#REF!="Issued",1,IF(#REF!="Not Issued",2,"Nil"))</f>
        <v>#REF!</v>
      </c>
      <c r="K375" s="188" t="s">
        <v>4184</v>
      </c>
      <c r="L375" s="292"/>
      <c r="M375" s="96" t="s">
        <v>4185</v>
      </c>
    </row>
    <row r="376" spans="1:13" ht="15.75" customHeight="1" x14ac:dyDescent="0.2">
      <c r="A376" s="288">
        <f t="shared" si="20"/>
        <v>20</v>
      </c>
      <c r="B376" s="637" t="s">
        <v>5571</v>
      </c>
      <c r="C376" s="638">
        <v>67550</v>
      </c>
      <c r="D376" s="639" t="s">
        <v>5572</v>
      </c>
      <c r="E376" s="355" t="s">
        <v>224</v>
      </c>
      <c r="F376" s="669" t="s">
        <v>166</v>
      </c>
      <c r="G376" s="290">
        <f t="shared" si="18"/>
        <v>2</v>
      </c>
      <c r="H376" s="291" t="s">
        <v>101</v>
      </c>
      <c r="I376" s="188">
        <f t="shared" si="19"/>
        <v>1</v>
      </c>
      <c r="J376" s="188" t="e">
        <f>+IF(#REF!="Issued",1,IF(#REF!="Not Issued",2,"Nil"))</f>
        <v>#REF!</v>
      </c>
      <c r="K376" s="188" t="s">
        <v>4188</v>
      </c>
      <c r="L376" s="292"/>
      <c r="M376" s="96" t="s">
        <v>4189</v>
      </c>
    </row>
    <row r="377" spans="1:13" ht="15.75" customHeight="1" x14ac:dyDescent="0.2">
      <c r="A377" s="288">
        <f t="shared" si="20"/>
        <v>21</v>
      </c>
      <c r="B377" s="637" t="s">
        <v>5573</v>
      </c>
      <c r="C377" s="638">
        <v>67551</v>
      </c>
      <c r="D377" s="639" t="s">
        <v>5574</v>
      </c>
      <c r="E377" s="355" t="s">
        <v>5575</v>
      </c>
      <c r="F377" s="356" t="s">
        <v>141</v>
      </c>
      <c r="G377" s="290">
        <f t="shared" si="18"/>
        <v>1</v>
      </c>
      <c r="H377" s="291" t="s">
        <v>101</v>
      </c>
      <c r="I377" s="188">
        <f t="shared" si="19"/>
        <v>1</v>
      </c>
      <c r="J377" s="188" t="e">
        <f>+IF(#REF!="Issued",1,IF(#REF!="Not Issued",2,"Nil"))</f>
        <v>#REF!</v>
      </c>
      <c r="K377" s="188" t="s">
        <v>4193</v>
      </c>
      <c r="L377" s="292"/>
      <c r="M377" s="96" t="s">
        <v>4194</v>
      </c>
    </row>
    <row r="378" spans="1:13" ht="15.75" customHeight="1" x14ac:dyDescent="0.2">
      <c r="A378" s="288">
        <f t="shared" si="20"/>
        <v>22</v>
      </c>
      <c r="B378" s="637" t="s">
        <v>5576</v>
      </c>
      <c r="C378" s="638">
        <v>67552</v>
      </c>
      <c r="D378" s="639" t="s">
        <v>5577</v>
      </c>
      <c r="E378" s="355" t="s">
        <v>5578</v>
      </c>
      <c r="F378" s="669" t="s">
        <v>166</v>
      </c>
      <c r="G378" s="290">
        <f t="shared" si="18"/>
        <v>2</v>
      </c>
      <c r="H378" s="291" t="s">
        <v>101</v>
      </c>
      <c r="I378" s="188">
        <f t="shared" si="19"/>
        <v>1</v>
      </c>
      <c r="J378" s="188" t="e">
        <f>+IF(#REF!="Issued",1,IF(#REF!="Not Issued",2,"Nil"))</f>
        <v>#REF!</v>
      </c>
      <c r="K378" s="188" t="s">
        <v>4198</v>
      </c>
      <c r="L378" s="292"/>
      <c r="M378" s="96" t="s">
        <v>4199</v>
      </c>
    </row>
    <row r="379" spans="1:13" ht="15.75" customHeight="1" x14ac:dyDescent="0.2">
      <c r="A379" s="288">
        <f t="shared" si="20"/>
        <v>23</v>
      </c>
      <c r="B379" s="637" t="s">
        <v>5579</v>
      </c>
      <c r="C379" s="638">
        <v>67553</v>
      </c>
      <c r="D379" s="639" t="s">
        <v>5580</v>
      </c>
      <c r="E379" s="355" t="s">
        <v>5581</v>
      </c>
      <c r="F379" s="668" t="s">
        <v>141</v>
      </c>
      <c r="G379" s="290">
        <f t="shared" si="18"/>
        <v>1</v>
      </c>
      <c r="H379" s="291" t="s">
        <v>101</v>
      </c>
      <c r="I379" s="188">
        <f t="shared" si="19"/>
        <v>1</v>
      </c>
      <c r="J379" s="188" t="e">
        <f>+IF(#REF!="Issued",1,IF(#REF!="Not Issued",2,"Nil"))</f>
        <v>#REF!</v>
      </c>
      <c r="K379" s="188" t="s">
        <v>4203</v>
      </c>
      <c r="L379" s="292"/>
      <c r="M379" s="96" t="s">
        <v>4204</v>
      </c>
    </row>
    <row r="380" spans="1:13" ht="15.75" customHeight="1" x14ac:dyDescent="0.2">
      <c r="A380" s="288">
        <f t="shared" si="20"/>
        <v>24</v>
      </c>
      <c r="B380" s="637" t="s">
        <v>5582</v>
      </c>
      <c r="C380" s="638">
        <v>61893</v>
      </c>
      <c r="D380" s="639" t="s">
        <v>5583</v>
      </c>
      <c r="E380" s="355" t="s">
        <v>5584</v>
      </c>
      <c r="F380" s="669" t="s">
        <v>166</v>
      </c>
      <c r="G380" s="290">
        <f t="shared" si="18"/>
        <v>2</v>
      </c>
      <c r="H380" s="291" t="s">
        <v>101</v>
      </c>
      <c r="I380" s="188">
        <f t="shared" si="19"/>
        <v>1</v>
      </c>
      <c r="J380" s="188" t="e">
        <f>+IF(#REF!="Issued",1,IF(#REF!="Not Issued",2,"Nil"))</f>
        <v>#REF!</v>
      </c>
      <c r="K380" s="188" t="s">
        <v>4208</v>
      </c>
      <c r="L380" s="292"/>
      <c r="M380" s="96" t="s">
        <v>4209</v>
      </c>
    </row>
    <row r="381" spans="1:13" ht="15.75" customHeight="1" x14ac:dyDescent="0.2">
      <c r="A381" s="288">
        <f t="shared" si="20"/>
        <v>25</v>
      </c>
      <c r="B381" s="637" t="s">
        <v>5588</v>
      </c>
      <c r="C381" s="638">
        <v>67556</v>
      </c>
      <c r="D381" s="639" t="s">
        <v>5589</v>
      </c>
      <c r="E381" s="355" t="s">
        <v>1146</v>
      </c>
      <c r="F381" s="668" t="s">
        <v>141</v>
      </c>
      <c r="G381" s="290">
        <f t="shared" si="18"/>
        <v>1</v>
      </c>
      <c r="H381" s="291" t="s">
        <v>101</v>
      </c>
      <c r="I381" s="188">
        <f t="shared" si="19"/>
        <v>1</v>
      </c>
      <c r="J381" s="188" t="e">
        <f>+IF(#REF!="Issued",1,IF(#REF!="Not Issued",2,"Nil"))</f>
        <v>#REF!</v>
      </c>
      <c r="K381" s="188" t="s">
        <v>4213</v>
      </c>
      <c r="L381" s="292"/>
      <c r="M381" s="96"/>
    </row>
    <row r="382" spans="1:13" ht="15.75" customHeight="1" x14ac:dyDescent="0.2">
      <c r="A382" s="288">
        <f t="shared" si="20"/>
        <v>26</v>
      </c>
      <c r="B382" s="637" t="s">
        <v>5593</v>
      </c>
      <c r="C382" s="638">
        <v>67558</v>
      </c>
      <c r="D382" s="639" t="s">
        <v>5594</v>
      </c>
      <c r="E382" s="355" t="s">
        <v>5595</v>
      </c>
      <c r="F382" s="356" t="s">
        <v>141</v>
      </c>
      <c r="G382" s="290">
        <f t="shared" si="18"/>
        <v>1</v>
      </c>
      <c r="H382" s="291" t="s">
        <v>101</v>
      </c>
      <c r="I382" s="188">
        <f t="shared" si="19"/>
        <v>1</v>
      </c>
      <c r="J382" s="188" t="e">
        <f>+IF(#REF!="Issued",1,IF(#REF!="Not Issued",2,"Nil"))</f>
        <v>#REF!</v>
      </c>
      <c r="K382" s="188" t="s">
        <v>4217</v>
      </c>
      <c r="L382" s="292"/>
      <c r="M382" s="96"/>
    </row>
    <row r="383" spans="1:13" ht="15.75" customHeight="1" x14ac:dyDescent="0.2">
      <c r="A383" s="288">
        <f t="shared" si="20"/>
        <v>27</v>
      </c>
      <c r="B383" s="637" t="s">
        <v>5596</v>
      </c>
      <c r="C383" s="638">
        <v>67559</v>
      </c>
      <c r="D383" s="639" t="s">
        <v>5597</v>
      </c>
      <c r="E383" s="355" t="s">
        <v>1628</v>
      </c>
      <c r="F383" s="668" t="s">
        <v>141</v>
      </c>
      <c r="G383" s="290">
        <f t="shared" si="18"/>
        <v>1</v>
      </c>
      <c r="H383" s="291" t="s">
        <v>101</v>
      </c>
      <c r="I383" s="188">
        <f t="shared" si="19"/>
        <v>1</v>
      </c>
      <c r="J383" s="188" t="e">
        <f>+IF(#REF!="Issued",1,IF(#REF!="Not Issued",2,"Nil"))</f>
        <v>#REF!</v>
      </c>
      <c r="K383" s="188" t="s">
        <v>4221</v>
      </c>
      <c r="L383" s="292"/>
      <c r="M383" s="96"/>
    </row>
    <row r="384" spans="1:13" ht="15.75" customHeight="1" x14ac:dyDescent="0.2">
      <c r="A384" s="288">
        <f t="shared" si="20"/>
        <v>28</v>
      </c>
      <c r="B384" s="637" t="s">
        <v>5598</v>
      </c>
      <c r="C384" s="638">
        <v>67560</v>
      </c>
      <c r="D384" s="639" t="s">
        <v>5599</v>
      </c>
      <c r="E384" s="355" t="s">
        <v>5600</v>
      </c>
      <c r="F384" s="356" t="s">
        <v>141</v>
      </c>
      <c r="G384" s="290">
        <f t="shared" si="18"/>
        <v>1</v>
      </c>
      <c r="H384" s="291" t="s">
        <v>101</v>
      </c>
      <c r="I384" s="188">
        <f t="shared" si="19"/>
        <v>1</v>
      </c>
      <c r="J384" s="188" t="e">
        <f>+IF(#REF!="Issued",1,IF(#REF!="Not Issued",2,"Nil"))</f>
        <v>#REF!</v>
      </c>
      <c r="K384" s="188" t="s">
        <v>4233</v>
      </c>
      <c r="L384" s="292"/>
      <c r="M384" s="96"/>
    </row>
    <row r="385" spans="1:13" ht="15.75" customHeight="1" x14ac:dyDescent="0.2">
      <c r="A385" s="288">
        <f t="shared" si="20"/>
        <v>29</v>
      </c>
      <c r="B385" s="637" t="s">
        <v>5601</v>
      </c>
      <c r="C385" s="638">
        <v>67561</v>
      </c>
      <c r="D385" s="639" t="s">
        <v>673</v>
      </c>
      <c r="E385" s="355" t="s">
        <v>5602</v>
      </c>
      <c r="F385" s="356" t="s">
        <v>141</v>
      </c>
      <c r="G385" s="290">
        <f t="shared" si="18"/>
        <v>1</v>
      </c>
      <c r="H385" s="291" t="s">
        <v>101</v>
      </c>
      <c r="I385" s="188">
        <f t="shared" si="19"/>
        <v>1</v>
      </c>
      <c r="J385" s="188" t="e">
        <f>+IF(#REF!="Issued",1,IF(#REF!="Not Issued",2,"Nil"))</f>
        <v>#REF!</v>
      </c>
      <c r="K385" s="188" t="s">
        <v>4454</v>
      </c>
      <c r="L385" s="292"/>
      <c r="M385" s="96"/>
    </row>
    <row r="386" spans="1:13" ht="15.75" customHeight="1" x14ac:dyDescent="0.2">
      <c r="A386" s="288">
        <f t="shared" si="20"/>
        <v>30</v>
      </c>
      <c r="B386" s="637" t="s">
        <v>5608</v>
      </c>
      <c r="C386" s="638">
        <v>68068</v>
      </c>
      <c r="D386" s="639" t="s">
        <v>1031</v>
      </c>
      <c r="E386" s="355" t="s">
        <v>5609</v>
      </c>
      <c r="F386" s="668" t="s">
        <v>141</v>
      </c>
      <c r="G386" s="290">
        <f t="shared" si="18"/>
        <v>1</v>
      </c>
      <c r="H386" s="291" t="s">
        <v>101</v>
      </c>
      <c r="I386" s="188">
        <f t="shared" si="19"/>
        <v>1</v>
      </c>
      <c r="J386" s="188" t="e">
        <f>+IF(#REF!="Issued",1,IF(#REF!="Not Issued",2,"Nil"))</f>
        <v>#REF!</v>
      </c>
      <c r="K386" s="188" t="s">
        <v>4237</v>
      </c>
      <c r="L386" s="292"/>
      <c r="M386" s="96"/>
    </row>
    <row r="387" spans="1:13" ht="15.75" customHeight="1" x14ac:dyDescent="0.2">
      <c r="A387" s="288">
        <f t="shared" si="20"/>
        <v>31</v>
      </c>
      <c r="B387" s="637" t="s">
        <v>5610</v>
      </c>
      <c r="C387" s="638">
        <v>67563</v>
      </c>
      <c r="D387" s="639" t="s">
        <v>5611</v>
      </c>
      <c r="E387" s="355" t="s">
        <v>5612</v>
      </c>
      <c r="F387" s="356" t="s">
        <v>141</v>
      </c>
      <c r="G387" s="290">
        <f t="shared" si="18"/>
        <v>1</v>
      </c>
      <c r="H387" s="291" t="s">
        <v>101</v>
      </c>
      <c r="I387" s="188">
        <f t="shared" si="19"/>
        <v>1</v>
      </c>
      <c r="J387" s="188" t="e">
        <f>+IF(#REF!="Issued",1,IF(#REF!="Not Issued",2,"Nil"))</f>
        <v>#REF!</v>
      </c>
      <c r="K387" s="188" t="s">
        <v>4241</v>
      </c>
      <c r="L387" s="292"/>
      <c r="M387" s="96"/>
    </row>
    <row r="388" spans="1:13" ht="15.75" customHeight="1" x14ac:dyDescent="0.2">
      <c r="A388" s="288">
        <f t="shared" si="20"/>
        <v>32</v>
      </c>
      <c r="B388" s="637" t="s">
        <v>5616</v>
      </c>
      <c r="C388" s="638">
        <v>67565</v>
      </c>
      <c r="D388" s="639" t="s">
        <v>5617</v>
      </c>
      <c r="E388" s="355" t="s">
        <v>2937</v>
      </c>
      <c r="F388" s="669" t="s">
        <v>166</v>
      </c>
      <c r="G388" s="290">
        <f t="shared" si="18"/>
        <v>2</v>
      </c>
      <c r="H388" s="291" t="s">
        <v>101</v>
      </c>
      <c r="I388" s="188">
        <f t="shared" si="19"/>
        <v>1</v>
      </c>
      <c r="J388" s="188" t="e">
        <f>+IF(#REF!="Issued",1,IF(#REF!="Not Issued",2,"Nil"))</f>
        <v>#REF!</v>
      </c>
      <c r="K388" s="188" t="s">
        <v>4245</v>
      </c>
      <c r="L388" s="292"/>
      <c r="M388" s="96"/>
    </row>
    <row r="389" spans="1:13" ht="15.75" customHeight="1" x14ac:dyDescent="0.2">
      <c r="A389" s="288">
        <f t="shared" si="20"/>
        <v>33</v>
      </c>
      <c r="B389" s="637" t="s">
        <v>5620</v>
      </c>
      <c r="C389" s="638">
        <v>73171</v>
      </c>
      <c r="D389" s="639" t="s">
        <v>5621</v>
      </c>
      <c r="E389" s="355" t="s">
        <v>586</v>
      </c>
      <c r="F389" s="669" t="s">
        <v>166</v>
      </c>
      <c r="G389" s="290">
        <f t="shared" si="18"/>
        <v>2</v>
      </c>
      <c r="H389" s="291" t="s">
        <v>101</v>
      </c>
      <c r="I389" s="188">
        <f t="shared" si="19"/>
        <v>1</v>
      </c>
      <c r="J389" s="188" t="e">
        <f>+IF(#REF!="Issued",1,IF(#REF!="Not Issued",2,"Nil"))</f>
        <v>#REF!</v>
      </c>
      <c r="K389" s="188" t="s">
        <v>4249</v>
      </c>
      <c r="L389" s="292"/>
      <c r="M389" s="96"/>
    </row>
    <row r="390" spans="1:13" ht="15.75" customHeight="1" x14ac:dyDescent="0.2">
      <c r="A390" s="288">
        <f t="shared" si="20"/>
        <v>34</v>
      </c>
      <c r="B390" s="637" t="s">
        <v>5622</v>
      </c>
      <c r="C390" s="638">
        <v>67554</v>
      </c>
      <c r="D390" s="639" t="s">
        <v>5623</v>
      </c>
      <c r="E390" s="355" t="s">
        <v>5624</v>
      </c>
      <c r="F390" s="669" t="s">
        <v>166</v>
      </c>
      <c r="G390" s="290">
        <f t="shared" si="18"/>
        <v>2</v>
      </c>
      <c r="H390" s="291" t="s">
        <v>101</v>
      </c>
      <c r="I390" s="188">
        <f t="shared" si="19"/>
        <v>1</v>
      </c>
      <c r="J390" s="188" t="e">
        <f>+IF(#REF!="Issued",1,IF(#REF!="Not Issued",2,"Nil"))</f>
        <v>#REF!</v>
      </c>
      <c r="K390" s="188" t="s">
        <v>5603</v>
      </c>
      <c r="L390" s="292"/>
      <c r="M390" s="96"/>
    </row>
    <row r="391" spans="1:13" ht="15.75" customHeight="1" x14ac:dyDescent="0.2">
      <c r="A391" s="288">
        <f t="shared" si="20"/>
        <v>35</v>
      </c>
      <c r="B391" s="637" t="s">
        <v>5519</v>
      </c>
      <c r="C391" s="638">
        <v>67532</v>
      </c>
      <c r="D391" s="639" t="s">
        <v>5520</v>
      </c>
      <c r="E391" s="355" t="s">
        <v>5521</v>
      </c>
      <c r="F391" s="356" t="s">
        <v>141</v>
      </c>
      <c r="G391" s="290">
        <f t="shared" si="18"/>
        <v>1</v>
      </c>
      <c r="H391" s="291" t="s">
        <v>19</v>
      </c>
      <c r="I391" s="188">
        <f t="shared" si="19"/>
        <v>5</v>
      </c>
      <c r="J391" s="188" t="e">
        <f>+IF(#REF!="Issued",1,IF(#REF!="Not Issued",2,"Nil"))</f>
        <v>#REF!</v>
      </c>
      <c r="K391" s="188" t="s">
        <v>5607</v>
      </c>
      <c r="L391" s="292"/>
      <c r="M391" s="96"/>
    </row>
    <row r="392" spans="1:13" ht="15.75" customHeight="1" x14ac:dyDescent="0.2">
      <c r="A392" s="288">
        <f t="shared" si="20"/>
        <v>36</v>
      </c>
      <c r="B392" s="637" t="s">
        <v>5547</v>
      </c>
      <c r="C392" s="638">
        <v>68069</v>
      </c>
      <c r="D392" s="639" t="s">
        <v>1031</v>
      </c>
      <c r="E392" s="355" t="s">
        <v>1607</v>
      </c>
      <c r="F392" s="356" t="s">
        <v>141</v>
      </c>
      <c r="G392" s="290">
        <f t="shared" si="18"/>
        <v>1</v>
      </c>
      <c r="H392" s="291" t="s">
        <v>19</v>
      </c>
      <c r="I392" s="188">
        <f t="shared" si="19"/>
        <v>5</v>
      </c>
      <c r="J392" s="188" t="e">
        <f>+IF(#REF!="Issued",1,IF(#REF!="Not Issued",2,"Nil"))</f>
        <v>#REF!</v>
      </c>
      <c r="K392" s="188" t="s">
        <v>4257</v>
      </c>
      <c r="L392" s="292"/>
      <c r="M392" s="96"/>
    </row>
    <row r="393" spans="1:13" ht="15.75" customHeight="1" x14ac:dyDescent="0.2">
      <c r="A393" s="288">
        <f t="shared" si="20"/>
        <v>37</v>
      </c>
      <c r="B393" s="637" t="s">
        <v>5568</v>
      </c>
      <c r="C393" s="638">
        <v>67549</v>
      </c>
      <c r="D393" s="639" t="s">
        <v>5569</v>
      </c>
      <c r="E393" s="355" t="s">
        <v>5570</v>
      </c>
      <c r="F393" s="356" t="s">
        <v>141</v>
      </c>
      <c r="G393" s="290">
        <f t="shared" si="18"/>
        <v>1</v>
      </c>
      <c r="H393" s="291" t="s">
        <v>19</v>
      </c>
      <c r="I393" s="188">
        <f t="shared" si="19"/>
        <v>5</v>
      </c>
      <c r="J393" s="188" t="e">
        <f>+IF(#REF!="Issued",1,IF(#REF!="Not Issued",2,"Nil"))</f>
        <v>#REF!</v>
      </c>
      <c r="K393" s="188" t="s">
        <v>4261</v>
      </c>
      <c r="L393" s="292"/>
      <c r="M393" s="96"/>
    </row>
    <row r="394" spans="1:13" ht="15.75" customHeight="1" x14ac:dyDescent="0.2">
      <c r="A394" s="288">
        <f t="shared" si="20"/>
        <v>38</v>
      </c>
      <c r="B394" s="637" t="s">
        <v>5585</v>
      </c>
      <c r="C394" s="638">
        <v>67555</v>
      </c>
      <c r="D394" s="639" t="s">
        <v>5586</v>
      </c>
      <c r="E394" s="355" t="s">
        <v>5587</v>
      </c>
      <c r="F394" s="356" t="s">
        <v>141</v>
      </c>
      <c r="G394" s="290">
        <f t="shared" si="18"/>
        <v>1</v>
      </c>
      <c r="H394" s="291" t="s">
        <v>19</v>
      </c>
      <c r="I394" s="188">
        <f t="shared" si="19"/>
        <v>5</v>
      </c>
      <c r="J394" s="188" t="e">
        <f>+IF(#REF!="Issued",1,IF(#REF!="Not Issued",2,"Nil"))</f>
        <v>#REF!</v>
      </c>
      <c r="K394" s="188" t="s">
        <v>4265</v>
      </c>
      <c r="L394" s="292"/>
      <c r="M394" s="96"/>
    </row>
    <row r="395" spans="1:13" ht="15.75" customHeight="1" x14ac:dyDescent="0.2">
      <c r="A395" s="288">
        <f t="shared" si="20"/>
        <v>39</v>
      </c>
      <c r="B395" s="637" t="s">
        <v>5590</v>
      </c>
      <c r="C395" s="638">
        <v>67557</v>
      </c>
      <c r="D395" s="639" t="s">
        <v>5591</v>
      </c>
      <c r="E395" s="355" t="s">
        <v>5592</v>
      </c>
      <c r="F395" s="96" t="s">
        <v>166</v>
      </c>
      <c r="G395" s="290">
        <f t="shared" si="18"/>
        <v>2</v>
      </c>
      <c r="H395" s="291" t="s">
        <v>19</v>
      </c>
      <c r="I395" s="188">
        <f t="shared" si="19"/>
        <v>5</v>
      </c>
      <c r="J395" s="188" t="e">
        <f>+IF(#REF!="Issued",1,IF(#REF!="Not Issued",2,"Nil"))</f>
        <v>#REF!</v>
      </c>
      <c r="K395" s="188" t="s">
        <v>4269</v>
      </c>
      <c r="L395" s="292"/>
      <c r="M395" s="96"/>
    </row>
    <row r="396" spans="1:13" ht="15.75" customHeight="1" x14ac:dyDescent="0.2">
      <c r="A396" s="288">
        <f t="shared" si="20"/>
        <v>40</v>
      </c>
      <c r="B396" s="637" t="s">
        <v>5604</v>
      </c>
      <c r="C396" s="638">
        <v>67562</v>
      </c>
      <c r="D396" s="639" t="s">
        <v>5605</v>
      </c>
      <c r="E396" s="355" t="s">
        <v>5606</v>
      </c>
      <c r="F396" s="668" t="s">
        <v>141</v>
      </c>
      <c r="G396" s="290">
        <f t="shared" si="18"/>
        <v>1</v>
      </c>
      <c r="H396" s="291" t="s">
        <v>19</v>
      </c>
      <c r="I396" s="188">
        <f t="shared" si="19"/>
        <v>5</v>
      </c>
      <c r="J396" s="188" t="e">
        <f>+IF(#REF!="Issued",1,IF(#REF!="Not Issued",2,"Nil"))</f>
        <v>#REF!</v>
      </c>
      <c r="K396" s="188" t="s">
        <v>4273</v>
      </c>
      <c r="L396" s="292"/>
      <c r="M396" s="96"/>
    </row>
    <row r="397" spans="1:13" ht="15.75" customHeight="1" x14ac:dyDescent="0.2">
      <c r="A397" s="288">
        <f t="shared" si="20"/>
        <v>41</v>
      </c>
      <c r="B397" s="637" t="s">
        <v>5613</v>
      </c>
      <c r="C397" s="638">
        <v>67564</v>
      </c>
      <c r="D397" s="639" t="s">
        <v>5614</v>
      </c>
      <c r="E397" s="355" t="s">
        <v>5615</v>
      </c>
      <c r="F397" s="668" t="s">
        <v>141</v>
      </c>
      <c r="G397" s="290">
        <f t="shared" si="18"/>
        <v>1</v>
      </c>
      <c r="H397" s="291" t="s">
        <v>19</v>
      </c>
      <c r="I397" s="188">
        <f t="shared" si="19"/>
        <v>5</v>
      </c>
      <c r="J397" s="188" t="e">
        <f>+IF(#REF!="Issued",1,IF(#REF!="Not Issued",2,"Nil"))</f>
        <v>#REF!</v>
      </c>
      <c r="K397" s="188" t="s">
        <v>4277</v>
      </c>
      <c r="L397" s="292"/>
      <c r="M397" s="96"/>
    </row>
    <row r="398" spans="1:13" ht="15.75" customHeight="1" x14ac:dyDescent="0.2">
      <c r="A398" s="288">
        <f t="shared" si="20"/>
        <v>42</v>
      </c>
      <c r="B398" s="637" t="s">
        <v>5618</v>
      </c>
      <c r="C398" s="638">
        <v>67566</v>
      </c>
      <c r="D398" s="639" t="s">
        <v>5619</v>
      </c>
      <c r="E398" s="355" t="s">
        <v>3453</v>
      </c>
      <c r="F398" s="96" t="s">
        <v>166</v>
      </c>
      <c r="G398" s="290">
        <f t="shared" si="18"/>
        <v>2</v>
      </c>
      <c r="H398" s="291" t="s">
        <v>19</v>
      </c>
      <c r="I398" s="188">
        <f t="shared" si="19"/>
        <v>5</v>
      </c>
      <c r="J398" s="188" t="e">
        <f>+IF(#REF!="Issued",1,IF(#REF!="Not Issued",2,"Nil"))</f>
        <v>#REF!</v>
      </c>
      <c r="K398" s="188" t="s">
        <v>4277</v>
      </c>
      <c r="L398" s="292"/>
      <c r="M398" s="96"/>
    </row>
    <row r="399" spans="1:13" ht="11.25" customHeight="1" x14ac:dyDescent="0.2">
      <c r="A399" s="293"/>
      <c r="B399" s="343"/>
      <c r="C399" s="139"/>
      <c r="D399" s="344"/>
      <c r="E399" s="344"/>
      <c r="F399" s="346"/>
      <c r="G399" s="105"/>
      <c r="H399" s="347"/>
      <c r="I399" s="105"/>
      <c r="J399" s="239"/>
      <c r="K399" s="239"/>
      <c r="L399" s="229"/>
    </row>
    <row r="400" spans="1:13" s="352" customFormat="1" ht="16.5" thickBot="1" x14ac:dyDescent="0.3">
      <c r="A400" s="306" t="s">
        <v>5625</v>
      </c>
      <c r="B400" s="211"/>
      <c r="C400" s="307"/>
      <c r="D400" s="348"/>
      <c r="E400" s="350"/>
      <c r="F400" s="350"/>
      <c r="G400" s="350"/>
      <c r="H400" s="350"/>
      <c r="I400" s="350"/>
      <c r="J400" s="350"/>
      <c r="K400" s="350"/>
      <c r="L400" s="350"/>
    </row>
    <row r="401" spans="1:12" s="352" customFormat="1" x14ac:dyDescent="0.25">
      <c r="A401" s="310" t="s">
        <v>100</v>
      </c>
      <c r="B401" s="200">
        <f>+COUNTIF(G357:G398,1)</f>
        <v>25</v>
      </c>
      <c r="C401" s="311"/>
      <c r="D401" s="202" t="s">
        <v>101</v>
      </c>
      <c r="E401" s="203"/>
      <c r="F401" s="200"/>
      <c r="G401" s="200"/>
      <c r="H401" s="200">
        <f>+COUNTIF(I357:I398,1)</f>
        <v>34</v>
      </c>
      <c r="I401" s="313"/>
      <c r="J401" s="350"/>
      <c r="K401" s="350"/>
      <c r="L401" s="350"/>
    </row>
    <row r="402" spans="1:12" s="352" customFormat="1" x14ac:dyDescent="0.25">
      <c r="A402" s="314" t="s">
        <v>112</v>
      </c>
      <c r="B402" s="211">
        <f>+COUNTIF(G357:G398,2)</f>
        <v>17</v>
      </c>
      <c r="C402" s="307"/>
      <c r="D402" s="315" t="s">
        <v>19</v>
      </c>
      <c r="E402" s="318"/>
      <c r="F402" s="211"/>
      <c r="G402" s="309"/>
      <c r="H402" s="211">
        <f>+COUNTIF(I357:I398,5)</f>
        <v>8</v>
      </c>
      <c r="I402" s="309"/>
      <c r="J402" s="351"/>
      <c r="K402" s="351"/>
      <c r="L402" s="350"/>
    </row>
    <row r="403" spans="1:12" s="352" customFormat="1" ht="16.5" thickBot="1" x14ac:dyDescent="0.3">
      <c r="A403" s="320" t="s">
        <v>0</v>
      </c>
      <c r="B403" s="224">
        <f>SUM(B401:B402)</f>
        <v>42</v>
      </c>
      <c r="C403" s="321"/>
      <c r="D403" s="220" t="s">
        <v>0</v>
      </c>
      <c r="E403" s="259"/>
      <c r="F403" s="224"/>
      <c r="G403" s="323"/>
      <c r="H403" s="241">
        <f>SUM(H401:H402)</f>
        <v>42</v>
      </c>
      <c r="I403" s="323"/>
      <c r="J403" s="353"/>
      <c r="K403" s="354"/>
      <c r="L403" s="354"/>
    </row>
    <row r="407" spans="1:12" ht="32.25" thickBot="1" x14ac:dyDescent="0.65">
      <c r="A407" s="335" t="s">
        <v>5626</v>
      </c>
      <c r="B407" s="335"/>
      <c r="C407" s="335"/>
      <c r="D407" s="335"/>
      <c r="E407" s="335"/>
      <c r="F407" s="335"/>
      <c r="G407" s="335"/>
      <c r="H407" s="335"/>
      <c r="I407" s="335"/>
      <c r="J407" s="335"/>
      <c r="K407" s="335"/>
      <c r="L407" s="335"/>
    </row>
    <row r="408" spans="1:12" ht="32.25" thickBot="1" x14ac:dyDescent="0.25">
      <c r="A408" s="324" t="s">
        <v>86</v>
      </c>
      <c r="B408" s="325" t="s">
        <v>87</v>
      </c>
      <c r="C408" s="326" t="s">
        <v>88</v>
      </c>
      <c r="D408" s="327" t="s">
        <v>89</v>
      </c>
      <c r="E408" s="328" t="s">
        <v>90</v>
      </c>
      <c r="F408" s="329" t="s">
        <v>300</v>
      </c>
      <c r="G408" s="329"/>
      <c r="H408" s="330" t="s">
        <v>301</v>
      </c>
      <c r="I408" s="330"/>
      <c r="J408" s="331" t="s">
        <v>93</v>
      </c>
      <c r="K408" s="332"/>
      <c r="L408" s="333" t="s">
        <v>94</v>
      </c>
    </row>
    <row r="409" spans="1:12" ht="15" customHeight="1" x14ac:dyDescent="0.2">
      <c r="A409" s="288">
        <v>1</v>
      </c>
      <c r="B409" s="637" t="s">
        <v>5627</v>
      </c>
      <c r="C409" s="638">
        <v>67659</v>
      </c>
      <c r="D409" s="639" t="s">
        <v>5628</v>
      </c>
      <c r="E409" s="355" t="s">
        <v>5629</v>
      </c>
      <c r="F409" s="96" t="s">
        <v>166</v>
      </c>
      <c r="G409" s="290">
        <f t="shared" ref="G409:G453" si="21">+IF(F409="M",1,IF(F409="f",2,IF(F409="Civ",3,"Error")))</f>
        <v>2</v>
      </c>
      <c r="H409" s="291" t="s">
        <v>101</v>
      </c>
      <c r="I409" s="188">
        <f t="shared" ref="I409:I453" si="22">+IF(H409="Incomplete",5,IF(H409="Complete",1,IF(H409="Incomplete",2,IF(H409="Left",3,IF(H409="Dropped",4,"Error")))))</f>
        <v>1</v>
      </c>
      <c r="J409" s="188" t="e">
        <f>+IF(#REF!="Issued",1,IF(#REF!="Not Issued",2,"Nil"))</f>
        <v>#REF!</v>
      </c>
      <c r="K409" s="188" t="s">
        <v>4092</v>
      </c>
      <c r="L409" s="292"/>
    </row>
    <row r="410" spans="1:12" ht="15" customHeight="1" x14ac:dyDescent="0.2">
      <c r="A410" s="288">
        <v>2</v>
      </c>
      <c r="B410" s="637" t="s">
        <v>5634</v>
      </c>
      <c r="C410" s="638">
        <v>67662</v>
      </c>
      <c r="D410" s="639" t="s">
        <v>953</v>
      </c>
      <c r="E410" s="355" t="s">
        <v>5635</v>
      </c>
      <c r="F410" s="96" t="s">
        <v>166</v>
      </c>
      <c r="G410" s="290">
        <f t="shared" si="21"/>
        <v>2</v>
      </c>
      <c r="H410" s="291" t="s">
        <v>101</v>
      </c>
      <c r="I410" s="188">
        <f t="shared" si="22"/>
        <v>1</v>
      </c>
      <c r="J410" s="188" t="e">
        <f>+IF(#REF!="Issued",1,IF(#REF!="Not Issued",2,"Nil"))</f>
        <v>#REF!</v>
      </c>
      <c r="K410" s="188" t="s">
        <v>4097</v>
      </c>
      <c r="L410" s="292"/>
    </row>
    <row r="411" spans="1:12" ht="15" customHeight="1" x14ac:dyDescent="0.2">
      <c r="A411" s="288">
        <f>+A410+1</f>
        <v>3</v>
      </c>
      <c r="B411" s="637" t="s">
        <v>5636</v>
      </c>
      <c r="C411" s="638">
        <v>67663</v>
      </c>
      <c r="D411" s="639" t="s">
        <v>5637</v>
      </c>
      <c r="E411" s="355" t="s">
        <v>5638</v>
      </c>
      <c r="F411" s="96" t="s">
        <v>166</v>
      </c>
      <c r="G411" s="290">
        <f t="shared" si="21"/>
        <v>2</v>
      </c>
      <c r="H411" s="291" t="s">
        <v>101</v>
      </c>
      <c r="I411" s="188">
        <f t="shared" si="22"/>
        <v>1</v>
      </c>
      <c r="J411" s="188" t="e">
        <f>+IF(#REF!="Issued",1,IF(#REF!="Not Issued",2,"Nil"))</f>
        <v>#REF!</v>
      </c>
      <c r="K411" s="188" t="s">
        <v>4102</v>
      </c>
      <c r="L411" s="292"/>
    </row>
    <row r="412" spans="1:12" ht="15" customHeight="1" x14ac:dyDescent="0.2">
      <c r="A412" s="288">
        <f t="shared" ref="A412:A453" si="23">+A411+1</f>
        <v>4</v>
      </c>
      <c r="B412" s="637" t="s">
        <v>5639</v>
      </c>
      <c r="C412" s="638">
        <v>67664</v>
      </c>
      <c r="D412" s="639" t="s">
        <v>5640</v>
      </c>
      <c r="E412" s="355" t="s">
        <v>5641</v>
      </c>
      <c r="F412" s="96" t="s">
        <v>166</v>
      </c>
      <c r="G412" s="290">
        <f t="shared" si="21"/>
        <v>2</v>
      </c>
      <c r="H412" s="291" t="s">
        <v>101</v>
      </c>
      <c r="I412" s="188">
        <f t="shared" si="22"/>
        <v>1</v>
      </c>
      <c r="J412" s="188" t="e">
        <f>+IF(#REF!="Issued",1,IF(#REF!="Not Issued",2,"Nil"))</f>
        <v>#REF!</v>
      </c>
      <c r="K412" s="188" t="s">
        <v>4112</v>
      </c>
      <c r="L412" s="292"/>
    </row>
    <row r="413" spans="1:12" ht="15" customHeight="1" x14ac:dyDescent="0.2">
      <c r="A413" s="288">
        <f t="shared" si="23"/>
        <v>5</v>
      </c>
      <c r="B413" s="637" t="s">
        <v>5642</v>
      </c>
      <c r="C413" s="638">
        <v>67665</v>
      </c>
      <c r="D413" s="639" t="s">
        <v>5643</v>
      </c>
      <c r="E413" s="355" t="s">
        <v>5644</v>
      </c>
      <c r="F413" s="96" t="s">
        <v>166</v>
      </c>
      <c r="G413" s="290">
        <f t="shared" si="21"/>
        <v>2</v>
      </c>
      <c r="H413" s="291" t="s">
        <v>101</v>
      </c>
      <c r="I413" s="188">
        <f t="shared" si="22"/>
        <v>1</v>
      </c>
      <c r="J413" s="188" t="e">
        <f>+IF(#REF!="Issued",1,IF(#REF!="Not Issued",2,"Nil"))</f>
        <v>#REF!</v>
      </c>
      <c r="K413" s="188" t="s">
        <v>4117</v>
      </c>
      <c r="L413" s="292"/>
    </row>
    <row r="414" spans="1:12" ht="15" customHeight="1" x14ac:dyDescent="0.2">
      <c r="A414" s="288">
        <f t="shared" si="23"/>
        <v>6</v>
      </c>
      <c r="B414" s="637" t="s">
        <v>5645</v>
      </c>
      <c r="C414" s="638">
        <v>67666</v>
      </c>
      <c r="D414" s="639" t="s">
        <v>5646</v>
      </c>
      <c r="E414" s="355" t="s">
        <v>209</v>
      </c>
      <c r="F414" s="96" t="s">
        <v>166</v>
      </c>
      <c r="G414" s="290">
        <f t="shared" si="21"/>
        <v>2</v>
      </c>
      <c r="H414" s="291" t="s">
        <v>101</v>
      </c>
      <c r="I414" s="188">
        <f t="shared" si="22"/>
        <v>1</v>
      </c>
      <c r="J414" s="188" t="e">
        <f>+IF(#REF!="Issued",1,IF(#REF!="Not Issued",2,"Nil"))</f>
        <v>#REF!</v>
      </c>
      <c r="K414" s="188" t="s">
        <v>4382</v>
      </c>
      <c r="L414" s="292"/>
    </row>
    <row r="415" spans="1:12" ht="15" customHeight="1" x14ac:dyDescent="0.2">
      <c r="A415" s="288">
        <f t="shared" si="23"/>
        <v>7</v>
      </c>
      <c r="B415" s="637" t="s">
        <v>5650</v>
      </c>
      <c r="C415" s="638">
        <v>67668</v>
      </c>
      <c r="D415" s="639" t="s">
        <v>5651</v>
      </c>
      <c r="E415" s="355" t="s">
        <v>2321</v>
      </c>
      <c r="F415" s="96" t="s">
        <v>166</v>
      </c>
      <c r="G415" s="290">
        <f t="shared" si="21"/>
        <v>2</v>
      </c>
      <c r="H415" s="291" t="s">
        <v>101</v>
      </c>
      <c r="I415" s="188">
        <f t="shared" si="22"/>
        <v>1</v>
      </c>
      <c r="J415" s="188" t="e">
        <f>+IF(#REF!="Issued",1,IF(#REF!="Not Issued",2,"Nil"))</f>
        <v>#REF!</v>
      </c>
      <c r="K415" s="188" t="s">
        <v>4122</v>
      </c>
      <c r="L415" s="292"/>
    </row>
    <row r="416" spans="1:12" ht="15" customHeight="1" x14ac:dyDescent="0.2">
      <c r="A416" s="288">
        <f t="shared" si="23"/>
        <v>8</v>
      </c>
      <c r="B416" s="637" t="s">
        <v>5652</v>
      </c>
      <c r="C416" s="638">
        <v>67669</v>
      </c>
      <c r="D416" s="639" t="s">
        <v>5653</v>
      </c>
      <c r="E416" s="355" t="s">
        <v>5654</v>
      </c>
      <c r="F416" s="96" t="s">
        <v>166</v>
      </c>
      <c r="G416" s="290">
        <f t="shared" si="21"/>
        <v>2</v>
      </c>
      <c r="H416" s="291" t="s">
        <v>101</v>
      </c>
      <c r="I416" s="188">
        <f t="shared" si="22"/>
        <v>1</v>
      </c>
      <c r="J416" s="188" t="e">
        <f>+IF(#REF!="Issued",1,IF(#REF!="Not Issued",2,"Nil"))</f>
        <v>#REF!</v>
      </c>
      <c r="K416" s="188" t="s">
        <v>4127</v>
      </c>
      <c r="L416" s="292"/>
    </row>
    <row r="417" spans="1:12" ht="15" customHeight="1" x14ac:dyDescent="0.2">
      <c r="A417" s="288">
        <f t="shared" si="23"/>
        <v>9</v>
      </c>
      <c r="B417" s="637" t="s">
        <v>5655</v>
      </c>
      <c r="C417" s="638">
        <v>67670</v>
      </c>
      <c r="D417" s="639" t="s">
        <v>5656</v>
      </c>
      <c r="E417" s="355" t="s">
        <v>5657</v>
      </c>
      <c r="F417" s="96" t="s">
        <v>166</v>
      </c>
      <c r="G417" s="290">
        <f t="shared" si="21"/>
        <v>2</v>
      </c>
      <c r="H417" s="291" t="s">
        <v>101</v>
      </c>
      <c r="I417" s="188">
        <f t="shared" si="22"/>
        <v>1</v>
      </c>
      <c r="J417" s="188" t="e">
        <f>+IF(#REF!="Issued",1,IF(#REF!="Not Issued",2,"Nil"))</f>
        <v>#REF!</v>
      </c>
      <c r="K417" s="188" t="s">
        <v>4130</v>
      </c>
      <c r="L417" s="292"/>
    </row>
    <row r="418" spans="1:12" ht="15" customHeight="1" x14ac:dyDescent="0.2">
      <c r="A418" s="288">
        <f t="shared" si="23"/>
        <v>10</v>
      </c>
      <c r="B418" s="637" t="s">
        <v>5658</v>
      </c>
      <c r="C418" s="638">
        <v>67671</v>
      </c>
      <c r="D418" s="639" t="s">
        <v>5659</v>
      </c>
      <c r="E418" s="355" t="s">
        <v>5660</v>
      </c>
      <c r="F418" s="96" t="s">
        <v>166</v>
      </c>
      <c r="G418" s="290">
        <f t="shared" si="21"/>
        <v>2</v>
      </c>
      <c r="H418" s="291" t="s">
        <v>101</v>
      </c>
      <c r="I418" s="188">
        <f t="shared" si="22"/>
        <v>1</v>
      </c>
      <c r="J418" s="188" t="e">
        <f>+IF(#REF!="Issued",1,IF(#REF!="Not Issued",2,"Nil"))</f>
        <v>#REF!</v>
      </c>
      <c r="K418" s="188" t="s">
        <v>4138</v>
      </c>
      <c r="L418" s="292"/>
    </row>
    <row r="419" spans="1:12" ht="15" customHeight="1" x14ac:dyDescent="0.2">
      <c r="A419" s="288">
        <f t="shared" si="23"/>
        <v>11</v>
      </c>
      <c r="B419" s="637" t="s">
        <v>5661</v>
      </c>
      <c r="C419" s="638">
        <v>67672</v>
      </c>
      <c r="D419" s="639" t="s">
        <v>3030</v>
      </c>
      <c r="E419" s="355" t="s">
        <v>583</v>
      </c>
      <c r="F419" s="96" t="s">
        <v>166</v>
      </c>
      <c r="G419" s="290">
        <f t="shared" si="21"/>
        <v>2</v>
      </c>
      <c r="H419" s="291" t="s">
        <v>101</v>
      </c>
      <c r="I419" s="188">
        <f t="shared" si="22"/>
        <v>1</v>
      </c>
      <c r="J419" s="188" t="e">
        <f>+IF(#REF!="Issued",1,IF(#REF!="Not Issued",2,"Nil"))</f>
        <v>#REF!</v>
      </c>
      <c r="K419" s="188" t="s">
        <v>4142</v>
      </c>
      <c r="L419" s="292"/>
    </row>
    <row r="420" spans="1:12" ht="15" customHeight="1" x14ac:dyDescent="0.2">
      <c r="A420" s="288">
        <f t="shared" si="23"/>
        <v>12</v>
      </c>
      <c r="B420" s="637" t="s">
        <v>5662</v>
      </c>
      <c r="C420" s="638">
        <v>67673</v>
      </c>
      <c r="D420" s="639" t="s">
        <v>5663</v>
      </c>
      <c r="E420" s="355" t="s">
        <v>5664</v>
      </c>
      <c r="F420" s="96" t="s">
        <v>166</v>
      </c>
      <c r="G420" s="290">
        <f t="shared" si="21"/>
        <v>2</v>
      </c>
      <c r="H420" s="291" t="s">
        <v>101</v>
      </c>
      <c r="I420" s="188">
        <f t="shared" si="22"/>
        <v>1</v>
      </c>
      <c r="J420" s="188" t="e">
        <f>+IF(#REF!="Issued",1,IF(#REF!="Not Issued",2,"Nil"))</f>
        <v>#REF!</v>
      </c>
      <c r="K420" s="188" t="s">
        <v>4147</v>
      </c>
      <c r="L420" s="292"/>
    </row>
    <row r="421" spans="1:12" ht="15" customHeight="1" x14ac:dyDescent="0.2">
      <c r="A421" s="288">
        <f t="shared" si="23"/>
        <v>13</v>
      </c>
      <c r="B421" s="637" t="s">
        <v>5667</v>
      </c>
      <c r="C421" s="638">
        <v>68758</v>
      </c>
      <c r="D421" s="639" t="s">
        <v>5668</v>
      </c>
      <c r="E421" s="355" t="s">
        <v>5669</v>
      </c>
      <c r="F421" s="96" t="s">
        <v>166</v>
      </c>
      <c r="G421" s="290">
        <f t="shared" si="21"/>
        <v>2</v>
      </c>
      <c r="H421" s="291" t="s">
        <v>101</v>
      </c>
      <c r="I421" s="188">
        <f t="shared" si="22"/>
        <v>1</v>
      </c>
      <c r="J421" s="188" t="e">
        <f>+IF(#REF!="Issued",1,IF(#REF!="Not Issued",2,"Nil"))</f>
        <v>#REF!</v>
      </c>
      <c r="K421" s="188" t="s">
        <v>4152</v>
      </c>
      <c r="L421" s="292"/>
    </row>
    <row r="422" spans="1:12" ht="15" customHeight="1" x14ac:dyDescent="0.2">
      <c r="A422" s="288">
        <f t="shared" si="23"/>
        <v>14</v>
      </c>
      <c r="B422" s="637" t="s">
        <v>5670</v>
      </c>
      <c r="C422" s="638">
        <v>67675</v>
      </c>
      <c r="D422" s="639" t="s">
        <v>5671</v>
      </c>
      <c r="E422" s="355" t="s">
        <v>5672</v>
      </c>
      <c r="F422" s="96" t="s">
        <v>166</v>
      </c>
      <c r="G422" s="290">
        <f t="shared" si="21"/>
        <v>2</v>
      </c>
      <c r="H422" s="291" t="s">
        <v>101</v>
      </c>
      <c r="I422" s="188">
        <f t="shared" si="22"/>
        <v>1</v>
      </c>
      <c r="J422" s="188" t="e">
        <f>+IF(#REF!="Issued",1,IF(#REF!="Not Issued",2,"Nil"))</f>
        <v>#REF!</v>
      </c>
      <c r="K422" s="188" t="s">
        <v>4156</v>
      </c>
      <c r="L422" s="292"/>
    </row>
    <row r="423" spans="1:12" ht="15" customHeight="1" x14ac:dyDescent="0.2">
      <c r="A423" s="288">
        <f t="shared" si="23"/>
        <v>15</v>
      </c>
      <c r="B423" s="637" t="s">
        <v>5675</v>
      </c>
      <c r="C423" s="638">
        <v>67677</v>
      </c>
      <c r="D423" s="639" t="s">
        <v>5676</v>
      </c>
      <c r="E423" s="355" t="s">
        <v>5677</v>
      </c>
      <c r="F423" s="96" t="s">
        <v>166</v>
      </c>
      <c r="G423" s="290">
        <f t="shared" si="21"/>
        <v>2</v>
      </c>
      <c r="H423" s="291" t="s">
        <v>101</v>
      </c>
      <c r="I423" s="188">
        <f t="shared" si="22"/>
        <v>1</v>
      </c>
      <c r="J423" s="188" t="e">
        <f>+IF(#REF!="Issued",1,IF(#REF!="Not Issued",2,"Nil"))</f>
        <v>#REF!</v>
      </c>
      <c r="K423" s="188" t="s">
        <v>4161</v>
      </c>
      <c r="L423" s="292"/>
    </row>
    <row r="424" spans="1:12" ht="15" customHeight="1" x14ac:dyDescent="0.2">
      <c r="A424" s="288">
        <f t="shared" si="23"/>
        <v>16</v>
      </c>
      <c r="B424" s="637" t="s">
        <v>5678</v>
      </c>
      <c r="C424" s="638">
        <v>67678</v>
      </c>
      <c r="D424" s="639" t="s">
        <v>5679</v>
      </c>
      <c r="E424" s="355" t="s">
        <v>3709</v>
      </c>
      <c r="F424" s="96" t="s">
        <v>166</v>
      </c>
      <c r="G424" s="290">
        <f t="shared" si="21"/>
        <v>2</v>
      </c>
      <c r="H424" s="291" t="s">
        <v>101</v>
      </c>
      <c r="I424" s="188">
        <f t="shared" si="22"/>
        <v>1</v>
      </c>
      <c r="J424" s="188" t="e">
        <f>+IF(#REF!="Issued",1,IF(#REF!="Not Issued",2,"Nil"))</f>
        <v>#REF!</v>
      </c>
      <c r="K424" s="188" t="s">
        <v>4166</v>
      </c>
      <c r="L424" s="292"/>
    </row>
    <row r="425" spans="1:12" ht="15" customHeight="1" x14ac:dyDescent="0.2">
      <c r="A425" s="288">
        <f t="shared" si="23"/>
        <v>17</v>
      </c>
      <c r="B425" s="637" t="s">
        <v>5680</v>
      </c>
      <c r="C425" s="638">
        <v>67679</v>
      </c>
      <c r="D425" s="639" t="s">
        <v>5681</v>
      </c>
      <c r="E425" s="355" t="s">
        <v>5682</v>
      </c>
      <c r="F425" s="96" t="s">
        <v>166</v>
      </c>
      <c r="G425" s="290">
        <f t="shared" si="21"/>
        <v>2</v>
      </c>
      <c r="H425" s="291" t="s">
        <v>101</v>
      </c>
      <c r="I425" s="188">
        <f t="shared" si="22"/>
        <v>1</v>
      </c>
      <c r="J425" s="188" t="e">
        <f>+IF(#REF!="Issued",1,IF(#REF!="Not Issued",2,"Nil"))</f>
        <v>#REF!</v>
      </c>
      <c r="K425" s="188" t="s">
        <v>4410</v>
      </c>
      <c r="L425" s="292"/>
    </row>
    <row r="426" spans="1:12" ht="15" customHeight="1" x14ac:dyDescent="0.2">
      <c r="A426" s="288">
        <f t="shared" si="23"/>
        <v>18</v>
      </c>
      <c r="B426" s="637" t="s">
        <v>5683</v>
      </c>
      <c r="C426" s="638">
        <v>67680</v>
      </c>
      <c r="D426" s="639" t="s">
        <v>5684</v>
      </c>
      <c r="E426" s="355" t="s">
        <v>5685</v>
      </c>
      <c r="F426" s="96" t="s">
        <v>166</v>
      </c>
      <c r="G426" s="290">
        <f t="shared" si="21"/>
        <v>2</v>
      </c>
      <c r="H426" s="291" t="s">
        <v>101</v>
      </c>
      <c r="I426" s="188">
        <f t="shared" si="22"/>
        <v>1</v>
      </c>
      <c r="J426" s="188" t="e">
        <f>+IF(#REF!="Issued",1,IF(#REF!="Not Issued",2,"Nil"))</f>
        <v>#REF!</v>
      </c>
      <c r="K426" s="188" t="s">
        <v>4175</v>
      </c>
      <c r="L426" s="292"/>
    </row>
    <row r="427" spans="1:12" ht="15" customHeight="1" x14ac:dyDescent="0.2">
      <c r="A427" s="288">
        <f t="shared" si="23"/>
        <v>19</v>
      </c>
      <c r="B427" s="637" t="s">
        <v>5686</v>
      </c>
      <c r="C427" s="638">
        <v>67681</v>
      </c>
      <c r="D427" s="639" t="s">
        <v>5687</v>
      </c>
      <c r="E427" s="355" t="s">
        <v>1535</v>
      </c>
      <c r="F427" s="96" t="s">
        <v>166</v>
      </c>
      <c r="G427" s="290">
        <f t="shared" si="21"/>
        <v>2</v>
      </c>
      <c r="H427" s="291" t="s">
        <v>101</v>
      </c>
      <c r="I427" s="188">
        <f t="shared" si="22"/>
        <v>1</v>
      </c>
      <c r="J427" s="188" t="e">
        <f>+IF(#REF!="Issued",1,IF(#REF!="Not Issued",2,"Nil"))</f>
        <v>#REF!</v>
      </c>
      <c r="K427" s="188" t="s">
        <v>4179</v>
      </c>
      <c r="L427" s="292"/>
    </row>
    <row r="428" spans="1:12" ht="15" customHeight="1" x14ac:dyDescent="0.2">
      <c r="A428" s="288">
        <f t="shared" si="23"/>
        <v>20</v>
      </c>
      <c r="B428" s="637" t="s">
        <v>5689</v>
      </c>
      <c r="C428" s="638">
        <v>67682</v>
      </c>
      <c r="D428" s="639" t="s">
        <v>5690</v>
      </c>
      <c r="E428" s="355" t="s">
        <v>3768</v>
      </c>
      <c r="F428" s="96" t="s">
        <v>166</v>
      </c>
      <c r="G428" s="290">
        <f t="shared" si="21"/>
        <v>2</v>
      </c>
      <c r="H428" s="291" t="s">
        <v>101</v>
      </c>
      <c r="I428" s="188">
        <f t="shared" si="22"/>
        <v>1</v>
      </c>
      <c r="J428" s="188" t="e">
        <f>+IF(#REF!="Issued",1,IF(#REF!="Not Issued",2,"Nil"))</f>
        <v>#REF!</v>
      </c>
      <c r="K428" s="188" t="s">
        <v>4184</v>
      </c>
      <c r="L428" s="292"/>
    </row>
    <row r="429" spans="1:12" ht="15" customHeight="1" x14ac:dyDescent="0.2">
      <c r="A429" s="288">
        <f t="shared" si="23"/>
        <v>21</v>
      </c>
      <c r="B429" s="637" t="s">
        <v>5693</v>
      </c>
      <c r="C429" s="638">
        <v>60364</v>
      </c>
      <c r="D429" s="639" t="s">
        <v>5694</v>
      </c>
      <c r="E429" s="355" t="s">
        <v>5695</v>
      </c>
      <c r="F429" s="96" t="s">
        <v>166</v>
      </c>
      <c r="G429" s="290">
        <f t="shared" si="21"/>
        <v>2</v>
      </c>
      <c r="H429" s="291" t="s">
        <v>101</v>
      </c>
      <c r="I429" s="188">
        <f t="shared" si="22"/>
        <v>1</v>
      </c>
      <c r="J429" s="188" t="e">
        <f>+IF(#REF!="Issued",1,IF(#REF!="Not Issued",2,"Nil"))</f>
        <v>#REF!</v>
      </c>
      <c r="K429" s="188" t="s">
        <v>4188</v>
      </c>
      <c r="L429" s="292"/>
    </row>
    <row r="430" spans="1:12" ht="15" customHeight="1" x14ac:dyDescent="0.2">
      <c r="A430" s="288">
        <f t="shared" si="23"/>
        <v>22</v>
      </c>
      <c r="B430" s="637" t="s">
        <v>5696</v>
      </c>
      <c r="C430" s="638">
        <v>67684</v>
      </c>
      <c r="D430" s="639" t="s">
        <v>5697</v>
      </c>
      <c r="E430" s="355" t="s">
        <v>5698</v>
      </c>
      <c r="F430" s="96" t="s">
        <v>166</v>
      </c>
      <c r="G430" s="290">
        <f t="shared" si="21"/>
        <v>2</v>
      </c>
      <c r="H430" s="291" t="s">
        <v>101</v>
      </c>
      <c r="I430" s="188">
        <f t="shared" si="22"/>
        <v>1</v>
      </c>
      <c r="J430" s="188" t="e">
        <f>+IF(#REF!="Issued",1,IF(#REF!="Not Issued",2,"Nil"))</f>
        <v>#REF!</v>
      </c>
      <c r="K430" s="188" t="s">
        <v>4193</v>
      </c>
      <c r="L430" s="292"/>
    </row>
    <row r="431" spans="1:12" ht="15" customHeight="1" x14ac:dyDescent="0.2">
      <c r="A431" s="288">
        <f t="shared" si="23"/>
        <v>23</v>
      </c>
      <c r="B431" s="637" t="s">
        <v>5699</v>
      </c>
      <c r="C431" s="638">
        <v>67685</v>
      </c>
      <c r="D431" s="639" t="s">
        <v>5700</v>
      </c>
      <c r="E431" s="355" t="s">
        <v>5701</v>
      </c>
      <c r="F431" s="96" t="s">
        <v>166</v>
      </c>
      <c r="G431" s="290">
        <f t="shared" si="21"/>
        <v>2</v>
      </c>
      <c r="H431" s="291" t="s">
        <v>101</v>
      </c>
      <c r="I431" s="188">
        <f t="shared" si="22"/>
        <v>1</v>
      </c>
      <c r="J431" s="188" t="e">
        <f>+IF(#REF!="Issued",1,IF(#REF!="Not Issued",2,"Nil"))</f>
        <v>#REF!</v>
      </c>
      <c r="K431" s="188" t="s">
        <v>4429</v>
      </c>
      <c r="L431" s="292"/>
    </row>
    <row r="432" spans="1:12" ht="15" customHeight="1" x14ac:dyDescent="0.2">
      <c r="A432" s="288">
        <f t="shared" si="23"/>
        <v>24</v>
      </c>
      <c r="B432" s="637" t="s">
        <v>5702</v>
      </c>
      <c r="C432" s="638">
        <v>67686</v>
      </c>
      <c r="D432" s="639" t="s">
        <v>5703</v>
      </c>
      <c r="E432" s="355" t="s">
        <v>5704</v>
      </c>
      <c r="F432" s="96" t="s">
        <v>166</v>
      </c>
      <c r="G432" s="290">
        <f t="shared" si="21"/>
        <v>2</v>
      </c>
      <c r="H432" s="291" t="s">
        <v>101</v>
      </c>
      <c r="I432" s="188">
        <f t="shared" si="22"/>
        <v>1</v>
      </c>
      <c r="J432" s="188" t="e">
        <f>+IF(#REF!="Issued",1,IF(#REF!="Not Issued",2,"Nil"))</f>
        <v>#REF!</v>
      </c>
      <c r="K432" s="188" t="s">
        <v>5688</v>
      </c>
      <c r="L432" s="292"/>
    </row>
    <row r="433" spans="1:12" ht="15" customHeight="1" x14ac:dyDescent="0.2">
      <c r="A433" s="288">
        <f t="shared" si="23"/>
        <v>25</v>
      </c>
      <c r="B433" s="637" t="s">
        <v>5711</v>
      </c>
      <c r="C433" s="638">
        <v>67689</v>
      </c>
      <c r="D433" s="639" t="s">
        <v>5712</v>
      </c>
      <c r="E433" s="355" t="s">
        <v>4616</v>
      </c>
      <c r="F433" s="96" t="s">
        <v>166</v>
      </c>
      <c r="G433" s="290">
        <f t="shared" si="21"/>
        <v>2</v>
      </c>
      <c r="H433" s="291" t="s">
        <v>101</v>
      </c>
      <c r="I433" s="188">
        <f t="shared" si="22"/>
        <v>1</v>
      </c>
      <c r="J433" s="188" t="e">
        <f>+IF(#REF!="Issued",1,IF(#REF!="Not Issued",2,"Nil"))</f>
        <v>#REF!</v>
      </c>
      <c r="K433" s="188" t="s">
        <v>4198</v>
      </c>
      <c r="L433" s="292"/>
    </row>
    <row r="434" spans="1:12" ht="15" customHeight="1" x14ac:dyDescent="0.2">
      <c r="A434" s="288">
        <f t="shared" si="23"/>
        <v>26</v>
      </c>
      <c r="B434" s="637" t="s">
        <v>5718</v>
      </c>
      <c r="C434" s="638">
        <v>67691</v>
      </c>
      <c r="D434" s="639" t="s">
        <v>5719</v>
      </c>
      <c r="E434" s="355" t="s">
        <v>5720</v>
      </c>
      <c r="F434" s="96" t="s">
        <v>166</v>
      </c>
      <c r="G434" s="290">
        <f t="shared" si="21"/>
        <v>2</v>
      </c>
      <c r="H434" s="291" t="s">
        <v>101</v>
      </c>
      <c r="I434" s="188">
        <f t="shared" si="22"/>
        <v>1</v>
      </c>
      <c r="J434" s="188" t="e">
        <f>+IF(#REF!="Issued",1,IF(#REF!="Not Issued",2,"Nil"))</f>
        <v>#REF!</v>
      </c>
      <c r="K434" s="188" t="s">
        <v>4203</v>
      </c>
      <c r="L434" s="292"/>
    </row>
    <row r="435" spans="1:12" ht="15" customHeight="1" x14ac:dyDescent="0.2">
      <c r="A435" s="288">
        <f t="shared" si="23"/>
        <v>27</v>
      </c>
      <c r="B435" s="637" t="s">
        <v>5727</v>
      </c>
      <c r="C435" s="638">
        <v>67694</v>
      </c>
      <c r="D435" s="639" t="s">
        <v>5728</v>
      </c>
      <c r="E435" s="355" t="s">
        <v>5729</v>
      </c>
      <c r="F435" s="96" t="s">
        <v>141</v>
      </c>
      <c r="G435" s="290">
        <f t="shared" si="21"/>
        <v>1</v>
      </c>
      <c r="H435" s="291" t="s">
        <v>101</v>
      </c>
      <c r="I435" s="188">
        <f t="shared" si="22"/>
        <v>1</v>
      </c>
      <c r="J435" s="188" t="e">
        <f>+IF(#REF!="Issued",1,IF(#REF!="Not Issued",2,"Nil"))</f>
        <v>#REF!</v>
      </c>
      <c r="K435" s="188" t="s">
        <v>4208</v>
      </c>
      <c r="L435" s="299"/>
    </row>
    <row r="436" spans="1:12" ht="15" customHeight="1" x14ac:dyDescent="0.2">
      <c r="A436" s="288">
        <f t="shared" si="23"/>
        <v>28</v>
      </c>
      <c r="B436" s="637" t="s">
        <v>5733</v>
      </c>
      <c r="C436" s="638">
        <v>67697</v>
      </c>
      <c r="D436" s="639" t="s">
        <v>5734</v>
      </c>
      <c r="E436" s="355" t="s">
        <v>5735</v>
      </c>
      <c r="F436" s="96" t="s">
        <v>166</v>
      </c>
      <c r="G436" s="290">
        <f t="shared" si="21"/>
        <v>2</v>
      </c>
      <c r="H436" s="291" t="s">
        <v>101</v>
      </c>
      <c r="I436" s="188">
        <f t="shared" si="22"/>
        <v>1</v>
      </c>
      <c r="J436" s="188" t="e">
        <f>+IF(#REF!="Issued",1,IF(#REF!="Not Issued",2,"Nil"))</f>
        <v>#REF!</v>
      </c>
      <c r="K436" s="188" t="s">
        <v>4213</v>
      </c>
      <c r="L436" s="292"/>
    </row>
    <row r="437" spans="1:12" ht="15" customHeight="1" x14ac:dyDescent="0.2">
      <c r="A437" s="288">
        <f t="shared" si="23"/>
        <v>29</v>
      </c>
      <c r="B437" s="637" t="s">
        <v>5738</v>
      </c>
      <c r="C437" s="638">
        <v>68757</v>
      </c>
      <c r="D437" s="639" t="s">
        <v>5739</v>
      </c>
      <c r="E437" s="355" t="s">
        <v>5740</v>
      </c>
      <c r="F437" s="96" t="s">
        <v>166</v>
      </c>
      <c r="G437" s="290">
        <f t="shared" si="21"/>
        <v>2</v>
      </c>
      <c r="H437" s="291" t="s">
        <v>101</v>
      </c>
      <c r="I437" s="188">
        <f t="shared" si="22"/>
        <v>1</v>
      </c>
      <c r="J437" s="188" t="e">
        <f>+IF(#REF!="Issued",1,IF(#REF!="Not Issued",2,"Nil"))</f>
        <v>#REF!</v>
      </c>
      <c r="K437" s="188" t="s">
        <v>4217</v>
      </c>
      <c r="L437" s="292"/>
    </row>
    <row r="438" spans="1:12" ht="15" customHeight="1" x14ac:dyDescent="0.2">
      <c r="A438" s="288">
        <f t="shared" si="23"/>
        <v>30</v>
      </c>
      <c r="B438" s="637" t="s">
        <v>5741</v>
      </c>
      <c r="C438" s="638">
        <v>67699</v>
      </c>
      <c r="D438" s="639" t="s">
        <v>2397</v>
      </c>
      <c r="E438" s="355" t="s">
        <v>4718</v>
      </c>
      <c r="F438" s="96" t="s">
        <v>166</v>
      </c>
      <c r="G438" s="290">
        <f t="shared" si="21"/>
        <v>2</v>
      </c>
      <c r="H438" s="291" t="s">
        <v>101</v>
      </c>
      <c r="I438" s="188">
        <f t="shared" si="22"/>
        <v>1</v>
      </c>
      <c r="J438" s="188" t="e">
        <f>+IF(#REF!="Issued",1,IF(#REF!="Not Issued",2,"Nil"))</f>
        <v>#REF!</v>
      </c>
      <c r="K438" s="188" t="s">
        <v>4221</v>
      </c>
      <c r="L438" s="292"/>
    </row>
    <row r="439" spans="1:12" ht="15" customHeight="1" x14ac:dyDescent="0.2">
      <c r="A439" s="288">
        <f t="shared" si="23"/>
        <v>31</v>
      </c>
      <c r="B439" s="637" t="s">
        <v>5630</v>
      </c>
      <c r="C439" s="638">
        <v>67660</v>
      </c>
      <c r="D439" s="639" t="s">
        <v>5631</v>
      </c>
      <c r="E439" s="355" t="s">
        <v>3365</v>
      </c>
      <c r="F439" s="96" t="s">
        <v>166</v>
      </c>
      <c r="G439" s="290">
        <f t="shared" si="21"/>
        <v>2</v>
      </c>
      <c r="H439" s="291" t="s">
        <v>19</v>
      </c>
      <c r="I439" s="188">
        <f t="shared" si="22"/>
        <v>5</v>
      </c>
      <c r="J439" s="188" t="e">
        <f>+IF(#REF!="Issued",1,IF(#REF!="Not Issued",2,"Nil"))</f>
        <v>#REF!</v>
      </c>
      <c r="K439" s="188" t="s">
        <v>4225</v>
      </c>
      <c r="L439" s="292"/>
    </row>
    <row r="440" spans="1:12" ht="15" customHeight="1" x14ac:dyDescent="0.2">
      <c r="A440" s="288">
        <f t="shared" si="23"/>
        <v>32</v>
      </c>
      <c r="B440" s="637" t="s">
        <v>5632</v>
      </c>
      <c r="C440" s="638">
        <v>67661</v>
      </c>
      <c r="D440" s="639" t="s">
        <v>5633</v>
      </c>
      <c r="E440" s="355" t="s">
        <v>2304</v>
      </c>
      <c r="F440" s="96" t="s">
        <v>166</v>
      </c>
      <c r="G440" s="290">
        <f t="shared" si="21"/>
        <v>2</v>
      </c>
      <c r="H440" s="291" t="s">
        <v>19</v>
      </c>
      <c r="I440" s="188">
        <f t="shared" si="22"/>
        <v>5</v>
      </c>
      <c r="J440" s="188" t="e">
        <f>+IF(#REF!="Issued",1,IF(#REF!="Not Issued",2,"Nil"))</f>
        <v>#REF!</v>
      </c>
      <c r="K440" s="188" t="s">
        <v>4229</v>
      </c>
      <c r="L440" s="292"/>
    </row>
    <row r="441" spans="1:12" ht="15" customHeight="1" x14ac:dyDescent="0.2">
      <c r="A441" s="288">
        <f t="shared" si="23"/>
        <v>33</v>
      </c>
      <c r="B441" s="637" t="s">
        <v>5647</v>
      </c>
      <c r="C441" s="638">
        <v>67667</v>
      </c>
      <c r="D441" s="639" t="s">
        <v>5648</v>
      </c>
      <c r="E441" s="355" t="s">
        <v>5649</v>
      </c>
      <c r="F441" s="96" t="s">
        <v>166</v>
      </c>
      <c r="G441" s="290">
        <f t="shared" si="21"/>
        <v>2</v>
      </c>
      <c r="H441" s="291" t="s">
        <v>19</v>
      </c>
      <c r="I441" s="188">
        <f t="shared" si="22"/>
        <v>5</v>
      </c>
      <c r="J441" s="188" t="e">
        <f>+IF(#REF!="Issued",1,IF(#REF!="Not Issued",2,"Nil"))</f>
        <v>#REF!</v>
      </c>
      <c r="K441" s="188" t="s">
        <v>4233</v>
      </c>
      <c r="L441" s="292"/>
    </row>
    <row r="442" spans="1:12" ht="15" customHeight="1" x14ac:dyDescent="0.2">
      <c r="A442" s="288">
        <f t="shared" si="23"/>
        <v>34</v>
      </c>
      <c r="B442" s="637" t="s">
        <v>5665</v>
      </c>
      <c r="C442" s="638">
        <v>67674</v>
      </c>
      <c r="D442" s="639" t="s">
        <v>5666</v>
      </c>
      <c r="E442" s="355" t="s">
        <v>1131</v>
      </c>
      <c r="F442" s="96" t="s">
        <v>166</v>
      </c>
      <c r="G442" s="290">
        <f t="shared" si="21"/>
        <v>2</v>
      </c>
      <c r="H442" s="291" t="s">
        <v>19</v>
      </c>
      <c r="I442" s="188">
        <f t="shared" si="22"/>
        <v>5</v>
      </c>
      <c r="J442" s="188" t="e">
        <f>+IF(#REF!="Issued",1,IF(#REF!="Not Issued",2,"Nil"))</f>
        <v>#REF!</v>
      </c>
      <c r="K442" s="188" t="s">
        <v>4454</v>
      </c>
      <c r="L442" s="292"/>
    </row>
    <row r="443" spans="1:12" ht="15" customHeight="1" x14ac:dyDescent="0.2">
      <c r="A443" s="288">
        <f t="shared" si="23"/>
        <v>35</v>
      </c>
      <c r="B443" s="637" t="s">
        <v>5673</v>
      </c>
      <c r="C443" s="638">
        <v>67676</v>
      </c>
      <c r="D443" s="639" t="s">
        <v>5674</v>
      </c>
      <c r="E443" s="355" t="s">
        <v>1798</v>
      </c>
      <c r="F443" s="96" t="s">
        <v>166</v>
      </c>
      <c r="G443" s="290">
        <f t="shared" si="21"/>
        <v>2</v>
      </c>
      <c r="H443" s="291" t="s">
        <v>19</v>
      </c>
      <c r="I443" s="188">
        <f t="shared" si="22"/>
        <v>5</v>
      </c>
      <c r="J443" s="188" t="e">
        <f>+IF(#REF!="Issued",1,IF(#REF!="Not Issued",2,"Nil"))</f>
        <v>#REF!</v>
      </c>
      <c r="K443" s="188" t="s">
        <v>4237</v>
      </c>
      <c r="L443" s="292"/>
    </row>
    <row r="444" spans="1:12" ht="15" customHeight="1" x14ac:dyDescent="0.2">
      <c r="A444" s="288">
        <f t="shared" si="23"/>
        <v>36</v>
      </c>
      <c r="B444" s="637" t="s">
        <v>5691</v>
      </c>
      <c r="C444" s="638">
        <v>67683</v>
      </c>
      <c r="D444" s="639" t="s">
        <v>5692</v>
      </c>
      <c r="E444" s="355" t="s">
        <v>2585</v>
      </c>
      <c r="F444" s="96" t="s">
        <v>166</v>
      </c>
      <c r="G444" s="290">
        <f t="shared" si="21"/>
        <v>2</v>
      </c>
      <c r="H444" s="291" t="s">
        <v>19</v>
      </c>
      <c r="I444" s="188">
        <f t="shared" si="22"/>
        <v>5</v>
      </c>
      <c r="J444" s="188" t="e">
        <f>+IF(#REF!="Issued",1,IF(#REF!="Not Issued",2,"Nil"))</f>
        <v>#REF!</v>
      </c>
      <c r="K444" s="188" t="s">
        <v>4241</v>
      </c>
      <c r="L444" s="292"/>
    </row>
    <row r="445" spans="1:12" ht="15" customHeight="1" x14ac:dyDescent="0.2">
      <c r="A445" s="288">
        <f t="shared" si="23"/>
        <v>37</v>
      </c>
      <c r="B445" s="637" t="s">
        <v>5705</v>
      </c>
      <c r="C445" s="638">
        <v>67687</v>
      </c>
      <c r="D445" s="639" t="s">
        <v>5706</v>
      </c>
      <c r="E445" s="355" t="s">
        <v>5707</v>
      </c>
      <c r="F445" s="96" t="s">
        <v>166</v>
      </c>
      <c r="G445" s="290">
        <f t="shared" si="21"/>
        <v>2</v>
      </c>
      <c r="H445" s="291" t="s">
        <v>19</v>
      </c>
      <c r="I445" s="188">
        <f t="shared" si="22"/>
        <v>5</v>
      </c>
      <c r="J445" s="188" t="e">
        <f>+IF(#REF!="Issued",1,IF(#REF!="Not Issued",2,"Nil"))</f>
        <v>#REF!</v>
      </c>
      <c r="K445" s="188" t="s">
        <v>4245</v>
      </c>
      <c r="L445" s="292"/>
    </row>
    <row r="446" spans="1:12" ht="15" customHeight="1" x14ac:dyDescent="0.2">
      <c r="A446" s="288">
        <f t="shared" si="23"/>
        <v>38</v>
      </c>
      <c r="B446" s="637" t="s">
        <v>5708</v>
      </c>
      <c r="C446" s="638">
        <v>67688</v>
      </c>
      <c r="D446" s="639" t="s">
        <v>5709</v>
      </c>
      <c r="E446" s="355" t="s">
        <v>5710</v>
      </c>
      <c r="F446" s="96" t="s">
        <v>166</v>
      </c>
      <c r="G446" s="290">
        <f t="shared" si="21"/>
        <v>2</v>
      </c>
      <c r="H446" s="291" t="s">
        <v>19</v>
      </c>
      <c r="I446" s="188">
        <f t="shared" si="22"/>
        <v>5</v>
      </c>
      <c r="J446" s="188" t="e">
        <f>+IF(#REF!="Issued",1,IF(#REF!="Not Issued",2,"Nil"))</f>
        <v>#REF!</v>
      </c>
      <c r="K446" s="188" t="s">
        <v>4249</v>
      </c>
      <c r="L446" s="292"/>
    </row>
    <row r="447" spans="1:12" ht="15" customHeight="1" x14ac:dyDescent="0.2">
      <c r="A447" s="288">
        <f t="shared" si="23"/>
        <v>39</v>
      </c>
      <c r="B447" s="637" t="s">
        <v>5713</v>
      </c>
      <c r="C447" s="638">
        <v>68067</v>
      </c>
      <c r="D447" s="639" t="s">
        <v>5714</v>
      </c>
      <c r="E447" s="355" t="s">
        <v>5715</v>
      </c>
      <c r="F447" s="96" t="s">
        <v>166</v>
      </c>
      <c r="G447" s="290">
        <f t="shared" si="21"/>
        <v>2</v>
      </c>
      <c r="H447" s="291" t="s">
        <v>19</v>
      </c>
      <c r="I447" s="188">
        <f t="shared" si="22"/>
        <v>5</v>
      </c>
      <c r="J447" s="188" t="e">
        <f>+IF(#REF!="Issued",1,IF(#REF!="Not Issued",2,"Nil"))</f>
        <v>#REF!</v>
      </c>
      <c r="K447" s="188" t="s">
        <v>4253</v>
      </c>
      <c r="L447" s="292"/>
    </row>
    <row r="448" spans="1:12" ht="15" customHeight="1" x14ac:dyDescent="0.2">
      <c r="A448" s="288">
        <f t="shared" si="23"/>
        <v>40</v>
      </c>
      <c r="B448" s="637" t="s">
        <v>5716</v>
      </c>
      <c r="C448" s="638">
        <v>67690</v>
      </c>
      <c r="D448" s="639" t="s">
        <v>5717</v>
      </c>
      <c r="E448" s="355" t="s">
        <v>5353</v>
      </c>
      <c r="F448" s="96" t="s">
        <v>166</v>
      </c>
      <c r="G448" s="290">
        <f t="shared" si="21"/>
        <v>2</v>
      </c>
      <c r="H448" s="291" t="s">
        <v>19</v>
      </c>
      <c r="I448" s="188">
        <f t="shared" si="22"/>
        <v>5</v>
      </c>
      <c r="J448" s="188" t="e">
        <f>+IF(#REF!="Issued",1,IF(#REF!="Not Issued",2,"Nil"))</f>
        <v>#REF!</v>
      </c>
      <c r="K448" s="188" t="s">
        <v>5607</v>
      </c>
      <c r="L448" s="292"/>
    </row>
    <row r="449" spans="1:12" ht="15" customHeight="1" x14ac:dyDescent="0.2">
      <c r="A449" s="288">
        <f t="shared" si="23"/>
        <v>41</v>
      </c>
      <c r="B449" s="637" t="s">
        <v>5721</v>
      </c>
      <c r="C449" s="638">
        <v>68692</v>
      </c>
      <c r="D449" s="639" t="s">
        <v>5722</v>
      </c>
      <c r="E449" s="355" t="s">
        <v>5723</v>
      </c>
      <c r="F449" s="96" t="s">
        <v>166</v>
      </c>
      <c r="G449" s="290">
        <f t="shared" si="21"/>
        <v>2</v>
      </c>
      <c r="H449" s="291" t="s">
        <v>19</v>
      </c>
      <c r="I449" s="188">
        <f t="shared" si="22"/>
        <v>5</v>
      </c>
      <c r="J449" s="188" t="e">
        <f>+IF(#REF!="Issued",1,IF(#REF!="Not Issued",2,"Nil"))</f>
        <v>#REF!</v>
      </c>
      <c r="K449" s="188" t="s">
        <v>4257</v>
      </c>
      <c r="L449" s="292"/>
    </row>
    <row r="450" spans="1:12" ht="15" customHeight="1" x14ac:dyDescent="0.2">
      <c r="A450" s="288">
        <f t="shared" si="23"/>
        <v>42</v>
      </c>
      <c r="B450" s="637" t="s">
        <v>5724</v>
      </c>
      <c r="C450" s="638">
        <v>67693</v>
      </c>
      <c r="D450" s="639" t="s">
        <v>5725</v>
      </c>
      <c r="E450" s="355" t="s">
        <v>5726</v>
      </c>
      <c r="F450" s="96" t="s">
        <v>166</v>
      </c>
      <c r="G450" s="290">
        <f t="shared" si="21"/>
        <v>2</v>
      </c>
      <c r="H450" s="291" t="s">
        <v>19</v>
      </c>
      <c r="I450" s="188">
        <f t="shared" si="22"/>
        <v>5</v>
      </c>
      <c r="J450" s="188" t="e">
        <f>+IF(#REF!="Issued",1,IF(#REF!="Not Issued",2,"Nil"))</f>
        <v>#REF!</v>
      </c>
      <c r="K450" s="188" t="s">
        <v>4261</v>
      </c>
      <c r="L450" s="292"/>
    </row>
    <row r="451" spans="1:12" ht="15" customHeight="1" x14ac:dyDescent="0.2">
      <c r="A451" s="288">
        <f t="shared" si="23"/>
        <v>43</v>
      </c>
      <c r="B451" s="637" t="s">
        <v>5730</v>
      </c>
      <c r="C451" s="638">
        <v>67695</v>
      </c>
      <c r="D451" s="639" t="s">
        <v>5731</v>
      </c>
      <c r="E451" s="355" t="s">
        <v>383</v>
      </c>
      <c r="F451" s="96" t="s">
        <v>141</v>
      </c>
      <c r="G451" s="290">
        <f t="shared" si="21"/>
        <v>1</v>
      </c>
      <c r="H451" s="291" t="s">
        <v>19</v>
      </c>
      <c r="I451" s="188">
        <f t="shared" si="22"/>
        <v>5</v>
      </c>
      <c r="J451" s="188" t="e">
        <f>+IF(#REF!="Issued",1,IF(#REF!="Not Issued",2,"Nil"))</f>
        <v>#REF!</v>
      </c>
      <c r="K451" s="188" t="s">
        <v>4265</v>
      </c>
      <c r="L451" s="292"/>
    </row>
    <row r="452" spans="1:12" ht="15" customHeight="1" x14ac:dyDescent="0.2">
      <c r="A452" s="288">
        <f t="shared" si="23"/>
        <v>44</v>
      </c>
      <c r="B452" s="637" t="s">
        <v>5732</v>
      </c>
      <c r="C452" s="638">
        <v>67696</v>
      </c>
      <c r="D452" s="639" t="s">
        <v>3030</v>
      </c>
      <c r="E452" s="355" t="s">
        <v>2555</v>
      </c>
      <c r="F452" s="96" t="s">
        <v>166</v>
      </c>
      <c r="G452" s="290">
        <f t="shared" si="21"/>
        <v>2</v>
      </c>
      <c r="H452" s="291" t="s">
        <v>19</v>
      </c>
      <c r="I452" s="188">
        <f t="shared" si="22"/>
        <v>5</v>
      </c>
      <c r="J452" s="188" t="e">
        <f>+IF(#REF!="Issued",1,IF(#REF!="Not Issued",2,"Nil"))</f>
        <v>#REF!</v>
      </c>
      <c r="K452" s="188" t="s">
        <v>4269</v>
      </c>
      <c r="L452" s="292"/>
    </row>
    <row r="453" spans="1:12" ht="25.5" x14ac:dyDescent="0.2">
      <c r="A453" s="288">
        <f t="shared" si="23"/>
        <v>45</v>
      </c>
      <c r="B453" s="637" t="s">
        <v>5736</v>
      </c>
      <c r="C453" s="638">
        <v>67698</v>
      </c>
      <c r="D453" s="639" t="s">
        <v>5737</v>
      </c>
      <c r="E453" s="355" t="s">
        <v>5167</v>
      </c>
      <c r="F453" s="96" t="s">
        <v>166</v>
      </c>
      <c r="G453" s="290">
        <f t="shared" si="21"/>
        <v>2</v>
      </c>
      <c r="H453" s="291" t="s">
        <v>19</v>
      </c>
      <c r="I453" s="188">
        <f t="shared" si="22"/>
        <v>5</v>
      </c>
      <c r="J453" s="188" t="e">
        <f>+IF(#REF!="Issued",1,IF(#REF!="Not Issued",2,"Nil"))</f>
        <v>#REF!</v>
      </c>
      <c r="K453" s="188" t="s">
        <v>4273</v>
      </c>
      <c r="L453" s="292"/>
    </row>
    <row r="455" spans="1:12" ht="16.5" thickBot="1" x14ac:dyDescent="0.3">
      <c r="A455" s="306" t="s">
        <v>5742</v>
      </c>
      <c r="B455" s="211"/>
      <c r="C455" s="307"/>
      <c r="D455" s="348"/>
      <c r="E455" s="350"/>
      <c r="F455" s="350"/>
      <c r="G455" s="350"/>
      <c r="H455" s="350"/>
      <c r="I455" s="350"/>
    </row>
    <row r="456" spans="1:12" x14ac:dyDescent="0.25">
      <c r="A456" s="310" t="s">
        <v>100</v>
      </c>
      <c r="B456" s="200">
        <f>+COUNTIF(G409:G453,1)</f>
        <v>2</v>
      </c>
      <c r="C456" s="311"/>
      <c r="D456" s="202" t="s">
        <v>101</v>
      </c>
      <c r="E456" s="203"/>
      <c r="F456" s="200"/>
      <c r="G456" s="200"/>
      <c r="H456" s="200">
        <f>+COUNTIF(I409:I453,1)</f>
        <v>30</v>
      </c>
      <c r="I456" s="313"/>
    </row>
    <row r="457" spans="1:12" x14ac:dyDescent="0.25">
      <c r="A457" s="314" t="s">
        <v>112</v>
      </c>
      <c r="B457" s="211">
        <f>+COUNTIF(G409:G453,2)</f>
        <v>43</v>
      </c>
      <c r="C457" s="307"/>
      <c r="D457" s="315" t="s">
        <v>19</v>
      </c>
      <c r="E457" s="318"/>
      <c r="F457" s="211"/>
      <c r="G457" s="309"/>
      <c r="H457" s="211">
        <f>+COUNTIF(I409:I453,5)</f>
        <v>15</v>
      </c>
      <c r="I457" s="309"/>
    </row>
    <row r="458" spans="1:12" ht="16.5" thickBot="1" x14ac:dyDescent="0.3">
      <c r="A458" s="320" t="s">
        <v>0</v>
      </c>
      <c r="B458" s="224">
        <f>SUM(B456:B457)</f>
        <v>45</v>
      </c>
      <c r="C458" s="321"/>
      <c r="D458" s="220" t="s">
        <v>0</v>
      </c>
      <c r="E458" s="259"/>
      <c r="F458" s="224"/>
      <c r="G458" s="323"/>
      <c r="H458" s="241">
        <f>SUM(H456:H457)</f>
        <v>45</v>
      </c>
      <c r="I458" s="323"/>
    </row>
    <row r="461" spans="1:12" ht="27.75" thickBot="1" x14ac:dyDescent="0.55000000000000004">
      <c r="A461" s="646" t="s">
        <v>5743</v>
      </c>
      <c r="B461" s="646"/>
      <c r="C461" s="646"/>
      <c r="D461" s="646"/>
      <c r="E461" s="646"/>
      <c r="F461" s="646"/>
      <c r="G461" s="646"/>
      <c r="H461" s="646"/>
      <c r="I461" s="646"/>
      <c r="J461" s="646"/>
      <c r="K461" s="646"/>
      <c r="L461" s="646"/>
    </row>
    <row r="462" spans="1:12" ht="32.25" thickBot="1" x14ac:dyDescent="0.25">
      <c r="A462" s="324" t="s">
        <v>86</v>
      </c>
      <c r="B462" s="325" t="s">
        <v>87</v>
      </c>
      <c r="C462" s="326" t="s">
        <v>88</v>
      </c>
      <c r="D462" s="327" t="s">
        <v>89</v>
      </c>
      <c r="E462" s="328" t="s">
        <v>90</v>
      </c>
      <c r="F462" s="329" t="s">
        <v>300</v>
      </c>
      <c r="G462" s="329"/>
      <c r="H462" s="330" t="s">
        <v>301</v>
      </c>
      <c r="I462" s="330"/>
      <c r="J462" s="331" t="s">
        <v>93</v>
      </c>
      <c r="K462" s="332"/>
      <c r="L462" s="333" t="s">
        <v>94</v>
      </c>
    </row>
    <row r="463" spans="1:12" ht="15" customHeight="1" x14ac:dyDescent="0.2">
      <c r="A463" s="288">
        <v>1</v>
      </c>
      <c r="B463" s="637" t="s">
        <v>5744</v>
      </c>
      <c r="C463" s="638">
        <v>67605</v>
      </c>
      <c r="D463" s="639" t="s">
        <v>5745</v>
      </c>
      <c r="E463" s="355" t="s">
        <v>5746</v>
      </c>
      <c r="F463" s="96" t="s">
        <v>141</v>
      </c>
      <c r="G463" s="290">
        <f t="shared" ref="G463:G489" si="24">+IF(F463="M",1,IF(F463="f",2,IF(F463="Civ",3,"Error")))</f>
        <v>1</v>
      </c>
      <c r="H463" s="291" t="s">
        <v>101</v>
      </c>
      <c r="I463" s="188">
        <f t="shared" ref="I463:I489" si="25">+IF(H463="Incomplete",5,IF(H463="Complete",1,IF(H463="Incomplete",2,IF(H463="Left",3,IF(H463="Dropped",4,"Error")))))</f>
        <v>1</v>
      </c>
      <c r="J463" s="188" t="e">
        <f>+IF(#REF!="Issued",1,IF(#REF!="Not Issued",2,"Nil"))</f>
        <v>#REF!</v>
      </c>
      <c r="K463" s="91" t="s">
        <v>5747</v>
      </c>
      <c r="L463" s="292"/>
    </row>
    <row r="464" spans="1:12" ht="15" customHeight="1" x14ac:dyDescent="0.2">
      <c r="A464" s="288">
        <v>2</v>
      </c>
      <c r="B464" s="637" t="s">
        <v>5748</v>
      </c>
      <c r="C464" s="638">
        <v>67606</v>
      </c>
      <c r="D464" s="639" t="s">
        <v>5749</v>
      </c>
      <c r="E464" s="355" t="s">
        <v>5750</v>
      </c>
      <c r="F464" s="96" t="s">
        <v>141</v>
      </c>
      <c r="G464" s="290">
        <f t="shared" si="24"/>
        <v>1</v>
      </c>
      <c r="H464" s="291" t="s">
        <v>101</v>
      </c>
      <c r="I464" s="188">
        <f t="shared" si="25"/>
        <v>1</v>
      </c>
      <c r="J464" s="188" t="e">
        <f>+IF(#REF!="Issued",1,IF(#REF!="Not Issued",2,"Nil"))</f>
        <v>#REF!</v>
      </c>
      <c r="K464" s="91" t="s">
        <v>5751</v>
      </c>
      <c r="L464" s="292"/>
    </row>
    <row r="465" spans="1:12" ht="15" customHeight="1" x14ac:dyDescent="0.2">
      <c r="A465" s="288">
        <v>3</v>
      </c>
      <c r="B465" s="637" t="s">
        <v>5752</v>
      </c>
      <c r="C465" s="638">
        <v>67607</v>
      </c>
      <c r="D465" s="639" t="s">
        <v>5753</v>
      </c>
      <c r="E465" s="355" t="s">
        <v>5754</v>
      </c>
      <c r="F465" s="96" t="s">
        <v>166</v>
      </c>
      <c r="G465" s="290">
        <f t="shared" si="24"/>
        <v>2</v>
      </c>
      <c r="H465" s="291" t="s">
        <v>101</v>
      </c>
      <c r="I465" s="188">
        <f t="shared" si="25"/>
        <v>1</v>
      </c>
      <c r="J465" s="188" t="e">
        <f>+IF(#REF!="Issued",1,IF(#REF!="Not Issued",2,"Nil"))</f>
        <v>#REF!</v>
      </c>
      <c r="K465" s="91" t="s">
        <v>5755</v>
      </c>
      <c r="L465" s="292"/>
    </row>
    <row r="466" spans="1:12" ht="15" customHeight="1" x14ac:dyDescent="0.2">
      <c r="A466" s="288">
        <v>4</v>
      </c>
      <c r="B466" s="637" t="s">
        <v>5756</v>
      </c>
      <c r="C466" s="638">
        <v>67608</v>
      </c>
      <c r="D466" s="639" t="s">
        <v>5757</v>
      </c>
      <c r="E466" s="355" t="s">
        <v>5758</v>
      </c>
      <c r="F466" s="96" t="s">
        <v>166</v>
      </c>
      <c r="G466" s="290">
        <f t="shared" si="24"/>
        <v>2</v>
      </c>
      <c r="H466" s="291" t="s">
        <v>101</v>
      </c>
      <c r="I466" s="188">
        <f t="shared" si="25"/>
        <v>1</v>
      </c>
      <c r="J466" s="188" t="e">
        <f>+IF(#REF!="Issued",1,IF(#REF!="Not Issued",2,"Nil"))</f>
        <v>#REF!</v>
      </c>
      <c r="K466" s="91" t="s">
        <v>5759</v>
      </c>
      <c r="L466" s="292"/>
    </row>
    <row r="467" spans="1:12" ht="15" customHeight="1" x14ac:dyDescent="0.2">
      <c r="A467" s="288">
        <v>5</v>
      </c>
      <c r="B467" s="637" t="s">
        <v>5760</v>
      </c>
      <c r="C467" s="638">
        <v>68082</v>
      </c>
      <c r="D467" s="639" t="s">
        <v>1004</v>
      </c>
      <c r="E467" s="355" t="s">
        <v>279</v>
      </c>
      <c r="F467" s="96" t="s">
        <v>141</v>
      </c>
      <c r="G467" s="290">
        <f t="shared" si="24"/>
        <v>1</v>
      </c>
      <c r="H467" s="291" t="s">
        <v>101</v>
      </c>
      <c r="I467" s="188">
        <f t="shared" si="25"/>
        <v>1</v>
      </c>
      <c r="J467" s="188" t="e">
        <f>+IF(#REF!="Issued",1,IF(#REF!="Not Issued",2,"Nil"))</f>
        <v>#REF!</v>
      </c>
      <c r="K467" s="91" t="s">
        <v>5761</v>
      </c>
      <c r="L467" s="292"/>
    </row>
    <row r="468" spans="1:12" ht="15" customHeight="1" x14ac:dyDescent="0.2">
      <c r="A468" s="288">
        <v>6</v>
      </c>
      <c r="B468" s="637" t="s">
        <v>5766</v>
      </c>
      <c r="C468" s="638">
        <v>67610</v>
      </c>
      <c r="D468" s="639" t="s">
        <v>5767</v>
      </c>
      <c r="E468" s="355" t="s">
        <v>5768</v>
      </c>
      <c r="F468" s="96" t="s">
        <v>166</v>
      </c>
      <c r="G468" s="290">
        <f t="shared" si="24"/>
        <v>2</v>
      </c>
      <c r="H468" s="291" t="s">
        <v>101</v>
      </c>
      <c r="I468" s="188">
        <f t="shared" si="25"/>
        <v>1</v>
      </c>
      <c r="J468" s="188" t="e">
        <f>+IF(#REF!="Issued",1,IF(#REF!="Not Issued",2,"Nil"))</f>
        <v>#REF!</v>
      </c>
      <c r="K468" s="91" t="s">
        <v>5765</v>
      </c>
      <c r="L468" s="292"/>
    </row>
    <row r="469" spans="1:12" ht="15" customHeight="1" x14ac:dyDescent="0.2">
      <c r="A469" s="288">
        <v>7</v>
      </c>
      <c r="B469" s="637" t="s">
        <v>5770</v>
      </c>
      <c r="C469" s="638">
        <v>68751</v>
      </c>
      <c r="D469" s="639" t="s">
        <v>5771</v>
      </c>
      <c r="E469" s="355" t="s">
        <v>5772</v>
      </c>
      <c r="F469" s="96" t="s">
        <v>141</v>
      </c>
      <c r="G469" s="290">
        <f t="shared" si="24"/>
        <v>1</v>
      </c>
      <c r="H469" s="291" t="s">
        <v>101</v>
      </c>
      <c r="I469" s="188">
        <f t="shared" si="25"/>
        <v>1</v>
      </c>
      <c r="J469" s="188" t="e">
        <f>+IF(#REF!="Issued",1,IF(#REF!="Not Issued",2,"Nil"))</f>
        <v>#REF!</v>
      </c>
      <c r="K469" s="91" t="s">
        <v>5769</v>
      </c>
      <c r="L469" s="292"/>
    </row>
    <row r="470" spans="1:12" ht="15" customHeight="1" x14ac:dyDescent="0.2">
      <c r="A470" s="288">
        <v>8</v>
      </c>
      <c r="B470" s="637" t="s">
        <v>5774</v>
      </c>
      <c r="C470" s="638">
        <v>67611</v>
      </c>
      <c r="D470" s="639" t="s">
        <v>5775</v>
      </c>
      <c r="E470" s="355" t="s">
        <v>1724</v>
      </c>
      <c r="F470" s="96" t="s">
        <v>141</v>
      </c>
      <c r="G470" s="290">
        <f t="shared" si="24"/>
        <v>1</v>
      </c>
      <c r="H470" s="291" t="s">
        <v>101</v>
      </c>
      <c r="I470" s="188">
        <f t="shared" si="25"/>
        <v>1</v>
      </c>
      <c r="J470" s="188" t="e">
        <f>+IF(#REF!="Issued",1,IF(#REF!="Not Issued",2,"Nil"))</f>
        <v>#REF!</v>
      </c>
      <c r="K470" s="91" t="s">
        <v>5773</v>
      </c>
      <c r="L470" s="292"/>
    </row>
    <row r="471" spans="1:12" ht="15" customHeight="1" x14ac:dyDescent="0.2">
      <c r="A471" s="288">
        <v>9</v>
      </c>
      <c r="B471" s="637" t="s">
        <v>5780</v>
      </c>
      <c r="C471" s="638">
        <v>67612</v>
      </c>
      <c r="D471" s="639" t="s">
        <v>5781</v>
      </c>
      <c r="E471" s="355" t="s">
        <v>5782</v>
      </c>
      <c r="F471" s="96" t="s">
        <v>141</v>
      </c>
      <c r="G471" s="290">
        <f t="shared" si="24"/>
        <v>1</v>
      </c>
      <c r="H471" s="291" t="s">
        <v>101</v>
      </c>
      <c r="I471" s="188">
        <f t="shared" si="25"/>
        <v>1</v>
      </c>
      <c r="J471" s="188" t="e">
        <f>+IF(#REF!="Issued",1,IF(#REF!="Not Issued",2,"Nil"))</f>
        <v>#REF!</v>
      </c>
      <c r="K471" s="91" t="s">
        <v>5776</v>
      </c>
      <c r="L471" s="292"/>
    </row>
    <row r="472" spans="1:12" ht="15" customHeight="1" x14ac:dyDescent="0.2">
      <c r="A472" s="288">
        <v>10</v>
      </c>
      <c r="B472" s="637" t="s">
        <v>5784</v>
      </c>
      <c r="C472" s="638">
        <v>67613</v>
      </c>
      <c r="D472" s="639" t="s">
        <v>5785</v>
      </c>
      <c r="E472" s="355" t="s">
        <v>812</v>
      </c>
      <c r="F472" s="96" t="s">
        <v>141</v>
      </c>
      <c r="G472" s="290">
        <f t="shared" si="24"/>
        <v>1</v>
      </c>
      <c r="H472" s="291" t="s">
        <v>101</v>
      </c>
      <c r="I472" s="188">
        <f t="shared" si="25"/>
        <v>1</v>
      </c>
      <c r="J472" s="188" t="e">
        <f>+IF(#REF!="Issued",1,IF(#REF!="Not Issued",2,"Nil"))</f>
        <v>#REF!</v>
      </c>
      <c r="K472" s="91" t="s">
        <v>5779</v>
      </c>
      <c r="L472" s="292"/>
    </row>
    <row r="473" spans="1:12" ht="15" customHeight="1" x14ac:dyDescent="0.2">
      <c r="A473" s="288">
        <v>11</v>
      </c>
      <c r="B473" s="637" t="s">
        <v>5787</v>
      </c>
      <c r="C473" s="638">
        <v>68308</v>
      </c>
      <c r="D473" s="639" t="s">
        <v>5788</v>
      </c>
      <c r="E473" s="355" t="s">
        <v>5789</v>
      </c>
      <c r="F473" s="96" t="s">
        <v>166</v>
      </c>
      <c r="G473" s="290">
        <f t="shared" si="24"/>
        <v>2</v>
      </c>
      <c r="H473" s="291" t="s">
        <v>101</v>
      </c>
      <c r="I473" s="188">
        <f t="shared" si="25"/>
        <v>1</v>
      </c>
      <c r="J473" s="188" t="e">
        <f>+IF(#REF!="Issued",1,IF(#REF!="Not Issued",2,"Nil"))</f>
        <v>#REF!</v>
      </c>
      <c r="K473" s="91" t="s">
        <v>5783</v>
      </c>
      <c r="L473" s="292"/>
    </row>
    <row r="474" spans="1:12" ht="15" customHeight="1" x14ac:dyDescent="0.2">
      <c r="A474" s="288">
        <v>12</v>
      </c>
      <c r="B474" s="637" t="s">
        <v>5791</v>
      </c>
      <c r="C474" s="638">
        <v>67614</v>
      </c>
      <c r="D474" s="639" t="s">
        <v>5792</v>
      </c>
      <c r="E474" s="355" t="s">
        <v>3035</v>
      </c>
      <c r="F474" s="96" t="s">
        <v>166</v>
      </c>
      <c r="G474" s="290">
        <f t="shared" si="24"/>
        <v>2</v>
      </c>
      <c r="H474" s="291" t="s">
        <v>101</v>
      </c>
      <c r="I474" s="188">
        <f t="shared" si="25"/>
        <v>1</v>
      </c>
      <c r="J474" s="188" t="e">
        <f>+IF(#REF!="Issued",1,IF(#REF!="Not Issued",2,"Nil"))</f>
        <v>#REF!</v>
      </c>
      <c r="K474" s="91" t="s">
        <v>5786</v>
      </c>
      <c r="L474" s="292"/>
    </row>
    <row r="475" spans="1:12" ht="15" customHeight="1" x14ac:dyDescent="0.2">
      <c r="A475" s="288">
        <v>13</v>
      </c>
      <c r="B475" s="637" t="s">
        <v>5798</v>
      </c>
      <c r="C475" s="638">
        <v>67616</v>
      </c>
      <c r="D475" s="639" t="s">
        <v>5799</v>
      </c>
      <c r="E475" s="355" t="s">
        <v>1107</v>
      </c>
      <c r="F475" s="96" t="s">
        <v>166</v>
      </c>
      <c r="G475" s="290">
        <f t="shared" si="24"/>
        <v>2</v>
      </c>
      <c r="H475" s="291" t="s">
        <v>101</v>
      </c>
      <c r="I475" s="188">
        <f t="shared" si="25"/>
        <v>1</v>
      </c>
      <c r="J475" s="188" t="e">
        <f>+IF(#REF!="Issued",1,IF(#REF!="Not Issued",2,"Nil"))</f>
        <v>#REF!</v>
      </c>
      <c r="K475" s="91" t="s">
        <v>5790</v>
      </c>
      <c r="L475" s="292"/>
    </row>
    <row r="476" spans="1:12" ht="15" customHeight="1" x14ac:dyDescent="0.2">
      <c r="A476" s="288">
        <v>14</v>
      </c>
      <c r="B476" s="637" t="s">
        <v>5801</v>
      </c>
      <c r="C476" s="638">
        <v>67617</v>
      </c>
      <c r="D476" s="639" t="s">
        <v>5802</v>
      </c>
      <c r="E476" s="355" t="s">
        <v>5803</v>
      </c>
      <c r="F476" s="96" t="s">
        <v>166</v>
      </c>
      <c r="G476" s="290">
        <f t="shared" si="24"/>
        <v>2</v>
      </c>
      <c r="H476" s="291" t="s">
        <v>101</v>
      </c>
      <c r="I476" s="188">
        <f t="shared" si="25"/>
        <v>1</v>
      </c>
      <c r="J476" s="188" t="e">
        <f>+IF(#REF!="Issued",1,IF(#REF!="Not Issued",2,"Nil"))</f>
        <v>#REF!</v>
      </c>
      <c r="K476" s="91" t="s">
        <v>5793</v>
      </c>
      <c r="L476" s="292"/>
    </row>
    <row r="477" spans="1:12" ht="15" customHeight="1" x14ac:dyDescent="0.2">
      <c r="A477" s="288">
        <v>15</v>
      </c>
      <c r="B477" s="637" t="s">
        <v>5809</v>
      </c>
      <c r="C477" s="638">
        <v>68749</v>
      </c>
      <c r="D477" s="639" t="s">
        <v>5810</v>
      </c>
      <c r="E477" s="355" t="s">
        <v>5811</v>
      </c>
      <c r="F477" s="96" t="s">
        <v>166</v>
      </c>
      <c r="G477" s="290">
        <f t="shared" si="24"/>
        <v>2</v>
      </c>
      <c r="H477" s="291" t="s">
        <v>101</v>
      </c>
      <c r="I477" s="188">
        <f t="shared" si="25"/>
        <v>1</v>
      </c>
      <c r="J477" s="188" t="e">
        <f>+IF(#REF!="Issued",1,IF(#REF!="Not Issued",2,"Nil"))</f>
        <v>#REF!</v>
      </c>
      <c r="K477" s="91" t="s">
        <v>5797</v>
      </c>
      <c r="L477" s="292"/>
    </row>
    <row r="478" spans="1:12" ht="15" customHeight="1" x14ac:dyDescent="0.2">
      <c r="A478" s="288">
        <v>16</v>
      </c>
      <c r="B478" s="637" t="s">
        <v>5813</v>
      </c>
      <c r="C478" s="638">
        <v>67618</v>
      </c>
      <c r="D478" s="647" t="s">
        <v>5814</v>
      </c>
      <c r="E478" s="355" t="s">
        <v>111</v>
      </c>
      <c r="F478" s="96" t="s">
        <v>141</v>
      </c>
      <c r="G478" s="290">
        <f t="shared" si="24"/>
        <v>1</v>
      </c>
      <c r="H478" s="291" t="s">
        <v>101</v>
      </c>
      <c r="I478" s="188">
        <f t="shared" si="25"/>
        <v>1</v>
      </c>
      <c r="J478" s="188" t="e">
        <f>+IF(#REF!="Issued",1,IF(#REF!="Not Issued",2,"Nil"))</f>
        <v>#REF!</v>
      </c>
      <c r="K478" s="91" t="s">
        <v>5800</v>
      </c>
      <c r="L478" s="292"/>
    </row>
    <row r="479" spans="1:12" ht="15" customHeight="1" x14ac:dyDescent="0.2">
      <c r="A479" s="288">
        <v>17</v>
      </c>
      <c r="B479" s="637" t="s">
        <v>5816</v>
      </c>
      <c r="C479" s="638">
        <v>45786</v>
      </c>
      <c r="D479" s="639" t="s">
        <v>5817</v>
      </c>
      <c r="E479" s="355" t="s">
        <v>5818</v>
      </c>
      <c r="F479" s="96" t="s">
        <v>141</v>
      </c>
      <c r="G479" s="290">
        <f t="shared" si="24"/>
        <v>1</v>
      </c>
      <c r="H479" s="291" t="s">
        <v>101</v>
      </c>
      <c r="I479" s="188">
        <f t="shared" si="25"/>
        <v>1</v>
      </c>
      <c r="J479" s="188" t="e">
        <f>+IF(#REF!="Issued",1,IF(#REF!="Not Issued",2,"Nil"))</f>
        <v>#REF!</v>
      </c>
      <c r="K479" s="91" t="s">
        <v>5804</v>
      </c>
      <c r="L479" s="292"/>
    </row>
    <row r="480" spans="1:12" ht="15" customHeight="1" x14ac:dyDescent="0.2">
      <c r="A480" s="288">
        <v>18</v>
      </c>
      <c r="B480" s="637" t="s">
        <v>5820</v>
      </c>
      <c r="C480" s="638">
        <v>68752</v>
      </c>
      <c r="D480" s="639" t="s">
        <v>5821</v>
      </c>
      <c r="E480" s="355" t="s">
        <v>5822</v>
      </c>
      <c r="F480" s="96" t="s">
        <v>141</v>
      </c>
      <c r="G480" s="290">
        <f t="shared" si="24"/>
        <v>1</v>
      </c>
      <c r="H480" s="291" t="s">
        <v>101</v>
      </c>
      <c r="I480" s="188">
        <f t="shared" si="25"/>
        <v>1</v>
      </c>
      <c r="J480" s="188" t="e">
        <f>+IF(#REF!="Issued",1,IF(#REF!="Not Issued",2,"Nil"))</f>
        <v>#REF!</v>
      </c>
      <c r="K480" s="91" t="s">
        <v>5808</v>
      </c>
      <c r="L480" s="292"/>
    </row>
    <row r="481" spans="1:12" ht="15" customHeight="1" x14ac:dyDescent="0.2">
      <c r="A481" s="288">
        <v>19</v>
      </c>
      <c r="B481" s="637" t="s">
        <v>5827</v>
      </c>
      <c r="C481" s="638">
        <v>69213</v>
      </c>
      <c r="D481" s="639" t="s">
        <v>5828</v>
      </c>
      <c r="E481" s="355" t="s">
        <v>5829</v>
      </c>
      <c r="F481" s="96" t="s">
        <v>141</v>
      </c>
      <c r="G481" s="290">
        <f t="shared" si="24"/>
        <v>1</v>
      </c>
      <c r="H481" s="291" t="s">
        <v>101</v>
      </c>
      <c r="I481" s="188">
        <f t="shared" si="25"/>
        <v>1</v>
      </c>
      <c r="J481" s="188" t="e">
        <f>+IF(#REF!="Issued",1,IF(#REF!="Not Issued",2,"Nil"))</f>
        <v>#REF!</v>
      </c>
      <c r="K481" s="91" t="s">
        <v>5812</v>
      </c>
      <c r="L481" s="292"/>
    </row>
    <row r="482" spans="1:12" ht="15" customHeight="1" x14ac:dyDescent="0.2">
      <c r="A482" s="288">
        <v>20</v>
      </c>
      <c r="B482" s="637" t="s">
        <v>5831</v>
      </c>
      <c r="C482" s="638">
        <v>67619</v>
      </c>
      <c r="D482" s="639" t="s">
        <v>5832</v>
      </c>
      <c r="E482" s="355" t="s">
        <v>335</v>
      </c>
      <c r="F482" s="96" t="s">
        <v>166</v>
      </c>
      <c r="G482" s="290">
        <f t="shared" si="24"/>
        <v>2</v>
      </c>
      <c r="H482" s="291" t="s">
        <v>101</v>
      </c>
      <c r="I482" s="188">
        <f t="shared" si="25"/>
        <v>1</v>
      </c>
      <c r="J482" s="188" t="e">
        <f>+IF(#REF!="Issued",1,IF(#REF!="Not Issued",2,"Nil"))</f>
        <v>#REF!</v>
      </c>
      <c r="K482" s="91" t="s">
        <v>5815</v>
      </c>
      <c r="L482" s="292"/>
    </row>
    <row r="483" spans="1:12" ht="15" customHeight="1" x14ac:dyDescent="0.2">
      <c r="A483" s="288">
        <v>21</v>
      </c>
      <c r="B483" s="637" t="s">
        <v>5834</v>
      </c>
      <c r="C483" s="638">
        <v>68750</v>
      </c>
      <c r="D483" s="639" t="s">
        <v>5835</v>
      </c>
      <c r="E483" s="355" t="s">
        <v>5836</v>
      </c>
      <c r="F483" s="96" t="s">
        <v>166</v>
      </c>
      <c r="G483" s="290">
        <f t="shared" si="24"/>
        <v>2</v>
      </c>
      <c r="H483" s="291" t="s">
        <v>101</v>
      </c>
      <c r="I483" s="188">
        <f t="shared" si="25"/>
        <v>1</v>
      </c>
      <c r="J483" s="188" t="e">
        <f>+IF(#REF!="Issued",1,IF(#REF!="Not Issued",2,"Nil"))</f>
        <v>#REF!</v>
      </c>
      <c r="K483" s="91" t="s">
        <v>5819</v>
      </c>
      <c r="L483" s="292"/>
    </row>
    <row r="484" spans="1:12" ht="15" customHeight="1" x14ac:dyDescent="0.2">
      <c r="A484" s="288">
        <v>22</v>
      </c>
      <c r="B484" s="637" t="s">
        <v>5762</v>
      </c>
      <c r="C484" s="638">
        <v>67609</v>
      </c>
      <c r="D484" s="639" t="s">
        <v>5763</v>
      </c>
      <c r="E484" s="355" t="s">
        <v>5764</v>
      </c>
      <c r="F484" s="96" t="s">
        <v>141</v>
      </c>
      <c r="G484" s="290">
        <f t="shared" si="24"/>
        <v>1</v>
      </c>
      <c r="H484" s="291" t="s">
        <v>19</v>
      </c>
      <c r="I484" s="188">
        <f t="shared" si="25"/>
        <v>5</v>
      </c>
      <c r="J484" s="188" t="e">
        <f>+IF(#REF!="Issued",1,IF(#REF!="Not Issued",2,"Nil"))</f>
        <v>#REF!</v>
      </c>
      <c r="K484" s="91" t="s">
        <v>5823</v>
      </c>
      <c r="L484" s="292"/>
    </row>
    <row r="485" spans="1:12" ht="15" customHeight="1" x14ac:dyDescent="0.2">
      <c r="A485" s="288">
        <v>23</v>
      </c>
      <c r="B485" s="637" t="s">
        <v>5777</v>
      </c>
      <c r="C485" s="638">
        <v>68321</v>
      </c>
      <c r="D485" s="639" t="s">
        <v>5778</v>
      </c>
      <c r="E485" s="355" t="s">
        <v>2764</v>
      </c>
      <c r="F485" s="96" t="s">
        <v>141</v>
      </c>
      <c r="G485" s="290">
        <f t="shared" si="24"/>
        <v>1</v>
      </c>
      <c r="H485" s="291" t="s">
        <v>19</v>
      </c>
      <c r="I485" s="188">
        <f t="shared" si="25"/>
        <v>5</v>
      </c>
      <c r="J485" s="188" t="e">
        <f>+IF(#REF!="Issued",1,IF(#REF!="Not Issued",2,"Nil"))</f>
        <v>#REF!</v>
      </c>
      <c r="K485" s="91" t="s">
        <v>5826</v>
      </c>
      <c r="L485" s="292"/>
    </row>
    <row r="486" spans="1:12" ht="15" customHeight="1" x14ac:dyDescent="0.2">
      <c r="A486" s="288">
        <v>24</v>
      </c>
      <c r="B486" s="637" t="s">
        <v>5794</v>
      </c>
      <c r="C486" s="638">
        <v>67615</v>
      </c>
      <c r="D486" s="639" t="s">
        <v>5795</v>
      </c>
      <c r="E486" s="355" t="s">
        <v>5796</v>
      </c>
      <c r="F486" s="96" t="s">
        <v>166</v>
      </c>
      <c r="G486" s="290">
        <f t="shared" si="24"/>
        <v>2</v>
      </c>
      <c r="H486" s="291" t="s">
        <v>19</v>
      </c>
      <c r="I486" s="188">
        <f t="shared" si="25"/>
        <v>5</v>
      </c>
      <c r="J486" s="188" t="e">
        <f>+IF(#REF!="Issued",1,IF(#REF!="Not Issued",2,"Nil"))</f>
        <v>#REF!</v>
      </c>
      <c r="K486" s="91" t="s">
        <v>5830</v>
      </c>
      <c r="L486" s="292"/>
    </row>
    <row r="487" spans="1:12" ht="15" customHeight="1" x14ac:dyDescent="0.2">
      <c r="A487" s="288">
        <v>25</v>
      </c>
      <c r="B487" s="637" t="s">
        <v>5805</v>
      </c>
      <c r="C487" s="638">
        <v>68753</v>
      </c>
      <c r="D487" s="639" t="s">
        <v>5806</v>
      </c>
      <c r="E487" s="355" t="s">
        <v>5807</v>
      </c>
      <c r="F487" s="96" t="s">
        <v>141</v>
      </c>
      <c r="G487" s="290">
        <f t="shared" si="24"/>
        <v>1</v>
      </c>
      <c r="H487" s="291" t="s">
        <v>19</v>
      </c>
      <c r="I487" s="188">
        <f t="shared" si="25"/>
        <v>5</v>
      </c>
      <c r="J487" s="188" t="e">
        <f>+IF(#REF!="Issued",1,IF(#REF!="Not Issued",2,"Nil"))</f>
        <v>#REF!</v>
      </c>
      <c r="K487" s="91" t="s">
        <v>5833</v>
      </c>
      <c r="L487" s="292"/>
    </row>
    <row r="488" spans="1:12" ht="15" customHeight="1" x14ac:dyDescent="0.2">
      <c r="A488" s="288">
        <v>26</v>
      </c>
      <c r="B488" s="637" t="s">
        <v>5824</v>
      </c>
      <c r="C488" s="638">
        <v>68083</v>
      </c>
      <c r="D488" s="639" t="s">
        <v>5825</v>
      </c>
      <c r="E488" s="355" t="s">
        <v>729</v>
      </c>
      <c r="F488" s="96" t="s">
        <v>166</v>
      </c>
      <c r="G488" s="290">
        <f t="shared" si="24"/>
        <v>2</v>
      </c>
      <c r="H488" s="291" t="s">
        <v>19</v>
      </c>
      <c r="I488" s="188">
        <f t="shared" si="25"/>
        <v>5</v>
      </c>
      <c r="J488" s="188" t="e">
        <f>+IF(#REF!="Issued",1,IF(#REF!="Not Issued",2,"Nil"))</f>
        <v>#REF!</v>
      </c>
      <c r="K488" s="91" t="s">
        <v>5837</v>
      </c>
      <c r="L488" s="292"/>
    </row>
    <row r="489" spans="1:12" ht="15" customHeight="1" x14ac:dyDescent="0.2">
      <c r="A489" s="288">
        <v>27</v>
      </c>
      <c r="B489" s="637" t="s">
        <v>5838</v>
      </c>
      <c r="C489" s="638"/>
      <c r="D489" s="639" t="s">
        <v>5839</v>
      </c>
      <c r="E489" s="355" t="s">
        <v>5840</v>
      </c>
      <c r="F489" s="96" t="s">
        <v>141</v>
      </c>
      <c r="G489" s="290">
        <f t="shared" si="24"/>
        <v>1</v>
      </c>
      <c r="H489" s="291" t="s">
        <v>19</v>
      </c>
      <c r="I489" s="188">
        <f t="shared" si="25"/>
        <v>5</v>
      </c>
      <c r="J489" s="188" t="e">
        <f>+IF(#REF!="Issued",1,IF(#REF!="Not Issued",2,"Nil"))</f>
        <v>#REF!</v>
      </c>
      <c r="K489" s="91" t="s">
        <v>5841</v>
      </c>
      <c r="L489" s="292"/>
    </row>
    <row r="491" spans="1:12" ht="16.5" thickBot="1" x14ac:dyDescent="0.3">
      <c r="A491" s="306" t="s">
        <v>5842</v>
      </c>
      <c r="B491" s="211"/>
      <c r="C491" s="307"/>
      <c r="D491" s="348"/>
      <c r="E491" s="350"/>
      <c r="F491" s="350"/>
      <c r="G491" s="350"/>
      <c r="H491" s="350"/>
      <c r="I491" s="350"/>
    </row>
    <row r="492" spans="1:12" x14ac:dyDescent="0.25">
      <c r="A492" s="310" t="s">
        <v>100</v>
      </c>
      <c r="B492" s="200">
        <f>+COUNTIF(G463:G489,1)</f>
        <v>15</v>
      </c>
      <c r="C492" s="311"/>
      <c r="D492" s="202" t="s">
        <v>101</v>
      </c>
      <c r="E492" s="203"/>
      <c r="F492" s="200"/>
      <c r="G492" s="200"/>
      <c r="H492" s="200">
        <f>+COUNTIF(I463:I489,1)</f>
        <v>21</v>
      </c>
      <c r="I492" s="313"/>
    </row>
    <row r="493" spans="1:12" x14ac:dyDescent="0.25">
      <c r="A493" s="314" t="s">
        <v>112</v>
      </c>
      <c r="B493" s="211">
        <f>+COUNTIF(G463:G489,2)</f>
        <v>12</v>
      </c>
      <c r="C493" s="307"/>
      <c r="D493" s="315" t="s">
        <v>19</v>
      </c>
      <c r="E493" s="318"/>
      <c r="F493" s="211"/>
      <c r="G493" s="309"/>
      <c r="H493" s="211">
        <f>+COUNTIF(I463:I489,5)</f>
        <v>6</v>
      </c>
      <c r="I493" s="309"/>
    </row>
    <row r="494" spans="1:12" ht="16.5" thickBot="1" x14ac:dyDescent="0.3">
      <c r="A494" s="320" t="s">
        <v>0</v>
      </c>
      <c r="B494" s="224">
        <f>SUM(B492:B493)</f>
        <v>27</v>
      </c>
      <c r="C494" s="321"/>
      <c r="D494" s="220" t="s">
        <v>0</v>
      </c>
      <c r="E494" s="259"/>
      <c r="F494" s="224"/>
      <c r="G494" s="323"/>
      <c r="H494" s="241">
        <f>SUM(H492:H493)</f>
        <v>27</v>
      </c>
      <c r="I494" s="323"/>
    </row>
  </sheetData>
  <sortState ref="B463:H489">
    <sortCondition ref="H463:H489"/>
  </sortState>
  <mergeCells count="8">
    <mergeCell ref="L3:L4"/>
    <mergeCell ref="A1:L1"/>
    <mergeCell ref="A3:A4"/>
    <mergeCell ref="B3:B4"/>
    <mergeCell ref="C3:C4"/>
    <mergeCell ref="D3:D4"/>
    <mergeCell ref="E3:E4"/>
    <mergeCell ref="H3:H4"/>
  </mergeCells>
  <conditionalFormatting sqref="H5:H61 H315:H319 H357:H373 H484:H489 H156:H227 H451:H453 H63:H154 H463:H482 H375:H399 H409:H449 H332:H343 H229:H305 H345:H348 H321:H330">
    <cfRule type="cellIs" dxfId="179" priority="117" stopIfTrue="1" operator="equal">
      <formula>"Dropped"</formula>
    </cfRule>
    <cfRule type="cellIs" dxfId="178" priority="118" stopIfTrue="1" operator="equal">
      <formula>"Left"</formula>
    </cfRule>
    <cfRule type="cellIs" dxfId="177" priority="119" stopIfTrue="1" operator="equal">
      <formula>"Incomplete"</formula>
    </cfRule>
    <cfRule type="cellIs" dxfId="176" priority="120" stopIfTrue="1" operator="equal">
      <formula>"Complete"</formula>
    </cfRule>
  </conditionalFormatting>
  <conditionalFormatting sqref="H483">
    <cfRule type="cellIs" dxfId="175" priority="77" stopIfTrue="1" operator="equal">
      <formula>"Dropped"</formula>
    </cfRule>
    <cfRule type="cellIs" dxfId="174" priority="78" stopIfTrue="1" operator="equal">
      <formula>"Left"</formula>
    </cfRule>
    <cfRule type="cellIs" dxfId="173" priority="79" stopIfTrue="1" operator="equal">
      <formula>"Incomplete"</formula>
    </cfRule>
    <cfRule type="cellIs" dxfId="172" priority="80" stopIfTrue="1" operator="equal">
      <formula>"Complete"</formula>
    </cfRule>
  </conditionalFormatting>
  <conditionalFormatting sqref="H374">
    <cfRule type="cellIs" dxfId="171" priority="67" stopIfTrue="1" operator="equal">
      <formula>"Dropped"</formula>
    </cfRule>
    <cfRule type="cellIs" dxfId="170" priority="68" stopIfTrue="1" operator="equal">
      <formula>"Left"</formula>
    </cfRule>
    <cfRule type="cellIs" dxfId="169" priority="69" stopIfTrue="1" operator="equal">
      <formula>"Incomplete"</formula>
    </cfRule>
    <cfRule type="cellIs" dxfId="168" priority="70" stopIfTrue="1" operator="equal">
      <formula>"Complete"</formula>
    </cfRule>
  </conditionalFormatting>
  <conditionalFormatting sqref="H62">
    <cfRule type="cellIs" dxfId="167" priority="59" stopIfTrue="1" operator="equal">
      <formula>"Dropped"</formula>
    </cfRule>
    <cfRule type="cellIs" dxfId="166" priority="60" stopIfTrue="1" operator="equal">
      <formula>"Left"</formula>
    </cfRule>
    <cfRule type="cellIs" dxfId="165" priority="61" stopIfTrue="1" operator="equal">
      <formula>"Incomplete"</formula>
    </cfRule>
    <cfRule type="cellIs" dxfId="164" priority="62" stopIfTrue="1" operator="equal">
      <formula>"Complete"</formula>
    </cfRule>
  </conditionalFormatting>
  <conditionalFormatting sqref="H155">
    <cfRule type="cellIs" dxfId="163" priority="53" stopIfTrue="1" operator="equal">
      <formula>"Dropped"</formula>
    </cfRule>
    <cfRule type="cellIs" dxfId="162" priority="54" stopIfTrue="1" operator="equal">
      <formula>"Left"</formula>
    </cfRule>
    <cfRule type="cellIs" dxfId="161" priority="55" stopIfTrue="1" operator="equal">
      <formula>"Incomplete"</formula>
    </cfRule>
    <cfRule type="cellIs" dxfId="160" priority="56" stopIfTrue="1" operator="equal">
      <formula>"Complete"</formula>
    </cfRule>
  </conditionalFormatting>
  <conditionalFormatting sqref="H228">
    <cfRule type="cellIs" dxfId="159" priority="47" stopIfTrue="1" operator="equal">
      <formula>"Dropped"</formula>
    </cfRule>
    <cfRule type="cellIs" dxfId="158" priority="48" stopIfTrue="1" operator="equal">
      <formula>"Left"</formula>
    </cfRule>
    <cfRule type="cellIs" dxfId="157" priority="49" stopIfTrue="1" operator="equal">
      <formula>"Incomplete"</formula>
    </cfRule>
    <cfRule type="cellIs" dxfId="156" priority="50" stopIfTrue="1" operator="equal">
      <formula>"Complete"</formula>
    </cfRule>
  </conditionalFormatting>
  <conditionalFormatting sqref="H450">
    <cfRule type="cellIs" dxfId="155" priority="39" stopIfTrue="1" operator="equal">
      <formula>"Dropped"</formula>
    </cfRule>
    <cfRule type="cellIs" dxfId="154" priority="40" stopIfTrue="1" operator="equal">
      <formula>"Left"</formula>
    </cfRule>
    <cfRule type="cellIs" dxfId="153" priority="41" stopIfTrue="1" operator="equal">
      <formula>"Incomplete"</formula>
    </cfRule>
    <cfRule type="cellIs" dxfId="152" priority="42" stopIfTrue="1" operator="equal">
      <formula>"Complete"</formula>
    </cfRule>
  </conditionalFormatting>
  <conditionalFormatting sqref="H331">
    <cfRule type="cellIs" dxfId="151" priority="21" stopIfTrue="1" operator="equal">
      <formula>"Dropped"</formula>
    </cfRule>
    <cfRule type="cellIs" dxfId="150" priority="22" stopIfTrue="1" operator="equal">
      <formula>"Left"</formula>
    </cfRule>
    <cfRule type="cellIs" dxfId="149" priority="23" stopIfTrue="1" operator="equal">
      <formula>"Incomplete"</formula>
    </cfRule>
    <cfRule type="cellIs" dxfId="148" priority="24" stopIfTrue="1" operator="equal">
      <formula>"Complete"</formula>
    </cfRule>
  </conditionalFormatting>
  <conditionalFormatting sqref="H344">
    <cfRule type="cellIs" dxfId="147" priority="11" stopIfTrue="1" operator="equal">
      <formula>"Dropped"</formula>
    </cfRule>
    <cfRule type="cellIs" dxfId="146" priority="12" stopIfTrue="1" operator="equal">
      <formula>"Left"</formula>
    </cfRule>
    <cfRule type="cellIs" dxfId="145" priority="13" stopIfTrue="1" operator="equal">
      <formula>"Incomplete"</formula>
    </cfRule>
    <cfRule type="cellIs" dxfId="144" priority="14" stopIfTrue="1" operator="equal">
      <formula>"Complete"</formula>
    </cfRule>
  </conditionalFormatting>
  <conditionalFormatting sqref="H320">
    <cfRule type="cellIs" dxfId="143" priority="5" stopIfTrue="1" operator="equal">
      <formula>"Dropped"</formula>
    </cfRule>
    <cfRule type="cellIs" dxfId="142" priority="6" stopIfTrue="1" operator="equal">
      <formula>"Left"</formula>
    </cfRule>
    <cfRule type="cellIs" dxfId="141" priority="7" stopIfTrue="1" operator="equal">
      <formula>"Incomplete"</formula>
    </cfRule>
    <cfRule type="cellIs" dxfId="140" priority="8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76"/>
  <sheetViews>
    <sheetView topLeftCell="A553" zoomScaleNormal="100" workbookViewId="0">
      <selection activeCell="D544" sqref="D544"/>
    </sheetView>
  </sheetViews>
  <sheetFormatPr defaultRowHeight="15.75" x14ac:dyDescent="0.25"/>
  <cols>
    <col min="1" max="1" width="5.5703125" style="304" customWidth="1"/>
    <col min="2" max="2" width="14.7109375" style="193" bestFit="1" customWidth="1"/>
    <col min="3" max="3" width="8.7109375" style="302" customWidth="1"/>
    <col min="4" max="4" width="34.5703125" style="282" customWidth="1"/>
    <col min="5" max="5" width="30.7109375" style="303" hidden="1" customWidth="1"/>
    <col min="6" max="6" width="2.5703125" style="304" hidden="1" customWidth="1"/>
    <col min="7" max="7" width="2" style="196" hidden="1" customWidth="1"/>
    <col min="8" max="8" width="12.140625" style="304" bestFit="1" customWidth="1"/>
    <col min="9" max="9" width="2.28515625" style="304" hidden="1" customWidth="1"/>
    <col min="10" max="10" width="6.85546875" style="196" hidden="1" customWidth="1"/>
    <col min="11" max="11" width="17.5703125" style="196" hidden="1" customWidth="1"/>
    <col min="12" max="12" width="23.7109375" style="196" customWidth="1"/>
    <col min="13" max="13" width="11" style="196" hidden="1" customWidth="1"/>
    <col min="14" max="16384" width="9.140625" style="196"/>
  </cols>
  <sheetData>
    <row r="1" spans="1:13" ht="24.75" x14ac:dyDescent="0.5">
      <c r="A1" s="740" t="s">
        <v>2385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</row>
    <row r="2" spans="1:13" ht="32.25" thickBot="1" x14ac:dyDescent="0.65">
      <c r="A2" s="752" t="s">
        <v>2386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</row>
    <row r="3" spans="1:13" s="282" customFormat="1" ht="12.75" customHeight="1" x14ac:dyDescent="0.2">
      <c r="A3" s="742" t="s">
        <v>86</v>
      </c>
      <c r="B3" s="744" t="s">
        <v>87</v>
      </c>
      <c r="C3" s="746" t="s">
        <v>88</v>
      </c>
      <c r="D3" s="748" t="s">
        <v>89</v>
      </c>
      <c r="E3" s="746" t="s">
        <v>90</v>
      </c>
      <c r="F3" s="277" t="s">
        <v>300</v>
      </c>
      <c r="G3" s="278"/>
      <c r="H3" s="750" t="s">
        <v>92</v>
      </c>
      <c r="I3" s="279"/>
      <c r="J3" s="280" t="s">
        <v>93</v>
      </c>
      <c r="K3" s="281"/>
      <c r="L3" s="738" t="s">
        <v>94</v>
      </c>
    </row>
    <row r="4" spans="1:13" s="282" customFormat="1" ht="13.5" thickBot="1" x14ac:dyDescent="0.25">
      <c r="A4" s="743"/>
      <c r="B4" s="745"/>
      <c r="C4" s="747"/>
      <c r="D4" s="749"/>
      <c r="E4" s="747"/>
      <c r="F4" s="283" t="s">
        <v>95</v>
      </c>
      <c r="G4" s="284"/>
      <c r="H4" s="751"/>
      <c r="I4" s="285"/>
      <c r="J4" s="286" t="s">
        <v>96</v>
      </c>
      <c r="K4" s="287"/>
      <c r="L4" s="739"/>
    </row>
    <row r="5" spans="1:13" s="293" customFormat="1" ht="12.75" customHeight="1" x14ac:dyDescent="0.2">
      <c r="A5" s="288">
        <f t="shared" ref="A5:A68" si="0">+A4+1</f>
        <v>1</v>
      </c>
      <c r="B5" s="637" t="s">
        <v>2387</v>
      </c>
      <c r="C5" s="638">
        <v>64631</v>
      </c>
      <c r="D5" s="639" t="s">
        <v>2388</v>
      </c>
      <c r="E5" s="648" t="s">
        <v>1146</v>
      </c>
      <c r="F5" s="624" t="s">
        <v>141</v>
      </c>
      <c r="G5" s="291">
        <f t="shared" ref="G5:G68" si="1">+IF(F5="M",1,IF(F5="f",2,IF(F5="Civ",3,"Error")))</f>
        <v>1</v>
      </c>
      <c r="H5" s="291" t="s">
        <v>101</v>
      </c>
      <c r="I5" s="188">
        <f t="shared" ref="I5:I68" si="2">+IF(H5="Incomplete",5,IF(H5="Complete",1,IF(H5="Incomplete",2,IF(H5="Left",3,IF(H5="Dropped",4,"Error")))))</f>
        <v>1</v>
      </c>
      <c r="J5" s="188" t="e">
        <f>+IF(#REF!="Issued",1,IF(#REF!="Not Issued",2,"Nil"))</f>
        <v>#REF!</v>
      </c>
      <c r="K5" s="188" t="s">
        <v>2389</v>
      </c>
      <c r="L5" s="292"/>
      <c r="M5" s="96" t="s">
        <v>2390</v>
      </c>
    </row>
    <row r="6" spans="1:13" s="293" customFormat="1" ht="12.75" customHeight="1" x14ac:dyDescent="0.2">
      <c r="A6" s="288">
        <v>2</v>
      </c>
      <c r="B6" s="637" t="s">
        <v>2391</v>
      </c>
      <c r="C6" s="638">
        <v>64632</v>
      </c>
      <c r="D6" s="639" t="s">
        <v>2392</v>
      </c>
      <c r="E6" s="648" t="s">
        <v>2393</v>
      </c>
      <c r="F6" s="624" t="s">
        <v>166</v>
      </c>
      <c r="G6" s="291">
        <f t="shared" si="1"/>
        <v>2</v>
      </c>
      <c r="H6" s="291" t="s">
        <v>101</v>
      </c>
      <c r="I6" s="188">
        <f t="shared" si="2"/>
        <v>1</v>
      </c>
      <c r="J6" s="188" t="e">
        <f>+IF(#REF!="Issued",1,IF(#REF!="Not Issued",2,"Nil"))</f>
        <v>#REF!</v>
      </c>
      <c r="K6" s="188" t="s">
        <v>2394</v>
      </c>
      <c r="L6" s="294"/>
      <c r="M6" s="96" t="s">
        <v>2395</v>
      </c>
    </row>
    <row r="7" spans="1:13" s="293" customFormat="1" ht="15" x14ac:dyDescent="0.2">
      <c r="A7" s="288">
        <f t="shared" si="0"/>
        <v>3</v>
      </c>
      <c r="B7" s="637" t="s">
        <v>2396</v>
      </c>
      <c r="C7" s="638">
        <v>64633</v>
      </c>
      <c r="D7" s="639" t="s">
        <v>2397</v>
      </c>
      <c r="E7" s="648" t="s">
        <v>1880</v>
      </c>
      <c r="F7" s="624" t="s">
        <v>166</v>
      </c>
      <c r="G7" s="291">
        <f t="shared" si="1"/>
        <v>2</v>
      </c>
      <c r="H7" s="291" t="s">
        <v>101</v>
      </c>
      <c r="I7" s="188">
        <f t="shared" si="2"/>
        <v>1</v>
      </c>
      <c r="J7" s="188" t="e">
        <f>+IF(#REF!="Issued",1,IF(#REF!="Not Issued",2,"Nil"))</f>
        <v>#REF!</v>
      </c>
      <c r="K7" s="295" t="s">
        <v>2398</v>
      </c>
      <c r="L7" s="296"/>
      <c r="M7" s="297" t="s">
        <v>2399</v>
      </c>
    </row>
    <row r="8" spans="1:13" s="293" customFormat="1" ht="12.75" customHeight="1" x14ac:dyDescent="0.2">
      <c r="A8" s="288">
        <v>4</v>
      </c>
      <c r="B8" s="637" t="s">
        <v>2405</v>
      </c>
      <c r="C8" s="638">
        <v>64634</v>
      </c>
      <c r="D8" s="639" t="s">
        <v>2406</v>
      </c>
      <c r="E8" s="648" t="s">
        <v>2407</v>
      </c>
      <c r="F8" s="624" t="s">
        <v>141</v>
      </c>
      <c r="G8" s="291">
        <f t="shared" si="1"/>
        <v>1</v>
      </c>
      <c r="H8" s="291" t="s">
        <v>101</v>
      </c>
      <c r="I8" s="188">
        <f t="shared" si="2"/>
        <v>1</v>
      </c>
      <c r="J8" s="188" t="e">
        <f>+IF(#REF!="Issued",1,IF(#REF!="Not Issued",2,"Nil"))</f>
        <v>#REF!</v>
      </c>
      <c r="K8" s="188" t="s">
        <v>2403</v>
      </c>
      <c r="L8" s="298"/>
      <c r="M8" s="96" t="s">
        <v>2404</v>
      </c>
    </row>
    <row r="9" spans="1:13" s="293" customFormat="1" ht="12.75" customHeight="1" x14ac:dyDescent="0.2">
      <c r="A9" s="288">
        <f t="shared" si="0"/>
        <v>5</v>
      </c>
      <c r="B9" s="637" t="s">
        <v>2410</v>
      </c>
      <c r="C9" s="638">
        <v>64635</v>
      </c>
      <c r="D9" s="639" t="s">
        <v>2411</v>
      </c>
      <c r="E9" s="648" t="s">
        <v>2412</v>
      </c>
      <c r="F9" s="624" t="s">
        <v>141</v>
      </c>
      <c r="G9" s="291">
        <f t="shared" si="1"/>
        <v>1</v>
      </c>
      <c r="H9" s="291" t="s">
        <v>101</v>
      </c>
      <c r="I9" s="188">
        <f t="shared" si="2"/>
        <v>1</v>
      </c>
      <c r="J9" s="188" t="e">
        <f>+IF(#REF!="Issued",1,IF(#REF!="Not Issued",2,"Nil"))</f>
        <v>#REF!</v>
      </c>
      <c r="K9" s="188" t="s">
        <v>2408</v>
      </c>
      <c r="L9" s="292"/>
      <c r="M9" s="96" t="s">
        <v>2409</v>
      </c>
    </row>
    <row r="10" spans="1:13" s="293" customFormat="1" ht="12.75" customHeight="1" x14ac:dyDescent="0.2">
      <c r="A10" s="288">
        <f t="shared" si="0"/>
        <v>6</v>
      </c>
      <c r="B10" s="637" t="s">
        <v>2415</v>
      </c>
      <c r="C10" s="638">
        <v>64636</v>
      </c>
      <c r="D10" s="639" t="s">
        <v>2416</v>
      </c>
      <c r="E10" s="648" t="s">
        <v>2417</v>
      </c>
      <c r="F10" s="624" t="s">
        <v>166</v>
      </c>
      <c r="G10" s="291">
        <f t="shared" si="1"/>
        <v>2</v>
      </c>
      <c r="H10" s="291" t="s">
        <v>101</v>
      </c>
      <c r="I10" s="188">
        <f t="shared" si="2"/>
        <v>1</v>
      </c>
      <c r="J10" s="188" t="e">
        <f>+IF(#REF!="Issued",1,IF(#REF!="Not Issued",2,"Nil"))</f>
        <v>#REF!</v>
      </c>
      <c r="K10" s="188" t="s">
        <v>2413</v>
      </c>
      <c r="L10" s="292"/>
      <c r="M10" s="96" t="s">
        <v>2414</v>
      </c>
    </row>
    <row r="11" spans="1:13" s="293" customFormat="1" ht="12.75" customHeight="1" x14ac:dyDescent="0.2">
      <c r="A11" s="288">
        <f t="shared" si="0"/>
        <v>7</v>
      </c>
      <c r="B11" s="637" t="s">
        <v>2420</v>
      </c>
      <c r="C11" s="638">
        <v>64637</v>
      </c>
      <c r="D11" s="639" t="s">
        <v>2421</v>
      </c>
      <c r="E11" s="648" t="s">
        <v>2422</v>
      </c>
      <c r="F11" s="624" t="s">
        <v>141</v>
      </c>
      <c r="G11" s="291">
        <f t="shared" si="1"/>
        <v>1</v>
      </c>
      <c r="H11" s="291" t="s">
        <v>101</v>
      </c>
      <c r="I11" s="188">
        <f t="shared" si="2"/>
        <v>1</v>
      </c>
      <c r="J11" s="188" t="e">
        <f>+IF(#REF!="Issued",1,IF(#REF!="Not Issued",2,"Nil"))</f>
        <v>#REF!</v>
      </c>
      <c r="K11" s="188" t="s">
        <v>2418</v>
      </c>
      <c r="L11" s="292"/>
      <c r="M11" s="297" t="s">
        <v>2419</v>
      </c>
    </row>
    <row r="12" spans="1:13" s="293" customFormat="1" ht="12.75" customHeight="1" x14ac:dyDescent="0.2">
      <c r="A12" s="288">
        <f t="shared" si="0"/>
        <v>8</v>
      </c>
      <c r="B12" s="637" t="s">
        <v>2425</v>
      </c>
      <c r="C12" s="638">
        <v>64638</v>
      </c>
      <c r="D12" s="639" t="s">
        <v>2426</v>
      </c>
      <c r="E12" s="648" t="s">
        <v>2427</v>
      </c>
      <c r="F12" s="624" t="s">
        <v>141</v>
      </c>
      <c r="G12" s="291">
        <f t="shared" si="1"/>
        <v>1</v>
      </c>
      <c r="H12" s="291" t="s">
        <v>101</v>
      </c>
      <c r="I12" s="188">
        <f t="shared" si="2"/>
        <v>1</v>
      </c>
      <c r="J12" s="188" t="e">
        <f>+IF(#REF!="Issued",1,IF(#REF!="Not Issued",2,"Nil"))</f>
        <v>#REF!</v>
      </c>
      <c r="K12" s="188" t="s">
        <v>2423</v>
      </c>
      <c r="L12" s="299"/>
      <c r="M12" s="297" t="s">
        <v>2424</v>
      </c>
    </row>
    <row r="13" spans="1:13" s="293" customFormat="1" ht="12.75" customHeight="1" x14ac:dyDescent="0.2">
      <c r="A13" s="288">
        <f t="shared" si="0"/>
        <v>9</v>
      </c>
      <c r="B13" s="637" t="s">
        <v>2430</v>
      </c>
      <c r="C13" s="638">
        <v>64639</v>
      </c>
      <c r="D13" s="639" t="s">
        <v>2431</v>
      </c>
      <c r="E13" s="648" t="s">
        <v>2432</v>
      </c>
      <c r="F13" s="624" t="s">
        <v>166</v>
      </c>
      <c r="G13" s="291">
        <f t="shared" si="1"/>
        <v>2</v>
      </c>
      <c r="H13" s="291" t="s">
        <v>101</v>
      </c>
      <c r="I13" s="188">
        <f t="shared" si="2"/>
        <v>1</v>
      </c>
      <c r="J13" s="188" t="e">
        <f>+IF(#REF!="Issued",1,IF(#REF!="Not Issued",2,"Nil"))</f>
        <v>#REF!</v>
      </c>
      <c r="K13" s="188" t="s">
        <v>2428</v>
      </c>
      <c r="L13" s="292"/>
      <c r="M13" s="297" t="s">
        <v>2429</v>
      </c>
    </row>
    <row r="14" spans="1:13" s="293" customFormat="1" ht="12.75" customHeight="1" x14ac:dyDescent="0.2">
      <c r="A14" s="288">
        <f t="shared" si="0"/>
        <v>10</v>
      </c>
      <c r="B14" s="637" t="s">
        <v>2435</v>
      </c>
      <c r="C14" s="638">
        <v>64640</v>
      </c>
      <c r="D14" s="639" t="s">
        <v>2436</v>
      </c>
      <c r="E14" s="648" t="s">
        <v>1984</v>
      </c>
      <c r="F14" s="624" t="s">
        <v>141</v>
      </c>
      <c r="G14" s="291">
        <f t="shared" si="1"/>
        <v>1</v>
      </c>
      <c r="H14" s="291" t="s">
        <v>101</v>
      </c>
      <c r="I14" s="188">
        <f t="shared" si="2"/>
        <v>1</v>
      </c>
      <c r="J14" s="188" t="e">
        <f>+IF(#REF!="Issued",1,IF(#REF!="Not Issued",2,"Nil"))</f>
        <v>#REF!</v>
      </c>
      <c r="K14" s="188" t="s">
        <v>2433</v>
      </c>
      <c r="L14" s="292"/>
      <c r="M14" s="297" t="s">
        <v>2434</v>
      </c>
    </row>
    <row r="15" spans="1:13" s="293" customFormat="1" ht="12.75" customHeight="1" x14ac:dyDescent="0.2">
      <c r="A15" s="288">
        <f t="shared" si="0"/>
        <v>11</v>
      </c>
      <c r="B15" s="637" t="s">
        <v>2439</v>
      </c>
      <c r="C15" s="638">
        <v>64641</v>
      </c>
      <c r="D15" s="639" t="s">
        <v>2440</v>
      </c>
      <c r="E15" s="648" t="s">
        <v>2441</v>
      </c>
      <c r="F15" s="624" t="s">
        <v>141</v>
      </c>
      <c r="G15" s="291">
        <f t="shared" si="1"/>
        <v>1</v>
      </c>
      <c r="H15" s="291" t="s">
        <v>101</v>
      </c>
      <c r="I15" s="188">
        <f t="shared" si="2"/>
        <v>1</v>
      </c>
      <c r="J15" s="188" t="e">
        <f>+IF(#REF!="Issued",1,IF(#REF!="Not Issued",2,"Nil"))</f>
        <v>#REF!</v>
      </c>
      <c r="K15" s="188" t="s">
        <v>2437</v>
      </c>
      <c r="L15" s="292"/>
      <c r="M15" s="297" t="s">
        <v>2438</v>
      </c>
    </row>
    <row r="16" spans="1:13" s="293" customFormat="1" ht="12.75" customHeight="1" x14ac:dyDescent="0.2">
      <c r="A16" s="288">
        <f t="shared" si="0"/>
        <v>12</v>
      </c>
      <c r="B16" s="637" t="s">
        <v>2444</v>
      </c>
      <c r="C16" s="638">
        <v>64642</v>
      </c>
      <c r="D16" s="639" t="s">
        <v>2445</v>
      </c>
      <c r="E16" s="648" t="s">
        <v>2446</v>
      </c>
      <c r="F16" s="624" t="s">
        <v>166</v>
      </c>
      <c r="G16" s="291">
        <f t="shared" si="1"/>
        <v>2</v>
      </c>
      <c r="H16" s="291" t="s">
        <v>101</v>
      </c>
      <c r="I16" s="188">
        <f t="shared" si="2"/>
        <v>1</v>
      </c>
      <c r="J16" s="188" t="e">
        <f>+IF(#REF!="Issued",1,IF(#REF!="Not Issued",2,"Nil"))</f>
        <v>#REF!</v>
      </c>
      <c r="K16" s="188" t="s">
        <v>2442</v>
      </c>
      <c r="L16" s="292"/>
      <c r="M16" s="297" t="s">
        <v>2443</v>
      </c>
    </row>
    <row r="17" spans="1:13" s="293" customFormat="1" ht="12.75" customHeight="1" x14ac:dyDescent="0.2">
      <c r="A17" s="288">
        <f t="shared" si="0"/>
        <v>13</v>
      </c>
      <c r="B17" s="637" t="s">
        <v>2449</v>
      </c>
      <c r="C17" s="638">
        <v>64643</v>
      </c>
      <c r="D17" s="639" t="s">
        <v>2450</v>
      </c>
      <c r="E17" s="648" t="s">
        <v>2451</v>
      </c>
      <c r="F17" s="624" t="s">
        <v>141</v>
      </c>
      <c r="G17" s="291">
        <f t="shared" si="1"/>
        <v>1</v>
      </c>
      <c r="H17" s="291" t="s">
        <v>101</v>
      </c>
      <c r="I17" s="188">
        <f t="shared" si="2"/>
        <v>1</v>
      </c>
      <c r="J17" s="188" t="e">
        <f>+IF(#REF!="Issued",1,IF(#REF!="Not Issued",2,"Nil"))</f>
        <v>#REF!</v>
      </c>
      <c r="K17" s="188" t="s">
        <v>2447</v>
      </c>
      <c r="L17" s="292"/>
      <c r="M17" s="297" t="s">
        <v>2448</v>
      </c>
    </row>
    <row r="18" spans="1:13" s="293" customFormat="1" ht="12.75" customHeight="1" x14ac:dyDescent="0.2">
      <c r="A18" s="288">
        <f t="shared" si="0"/>
        <v>14</v>
      </c>
      <c r="B18" s="637" t="s">
        <v>2454</v>
      </c>
      <c r="C18" s="638">
        <v>64644</v>
      </c>
      <c r="D18" s="639" t="s">
        <v>2455</v>
      </c>
      <c r="E18" s="648" t="s">
        <v>2456</v>
      </c>
      <c r="F18" s="624" t="s">
        <v>166</v>
      </c>
      <c r="G18" s="291">
        <f t="shared" si="1"/>
        <v>2</v>
      </c>
      <c r="H18" s="291" t="s">
        <v>101</v>
      </c>
      <c r="I18" s="188">
        <f t="shared" si="2"/>
        <v>1</v>
      </c>
      <c r="J18" s="188" t="e">
        <f>+IF(#REF!="Issued",1,IF(#REF!="Not Issued",2,"Nil"))</f>
        <v>#REF!</v>
      </c>
      <c r="K18" s="188" t="s">
        <v>2452</v>
      </c>
      <c r="L18" s="292"/>
      <c r="M18" s="297" t="s">
        <v>2453</v>
      </c>
    </row>
    <row r="19" spans="1:13" s="293" customFormat="1" ht="12.75" customHeight="1" x14ac:dyDescent="0.2">
      <c r="A19" s="288">
        <f t="shared" si="0"/>
        <v>15</v>
      </c>
      <c r="B19" s="637" t="s">
        <v>2459</v>
      </c>
      <c r="C19" s="638">
        <v>64645</v>
      </c>
      <c r="D19" s="639" t="s">
        <v>2460</v>
      </c>
      <c r="E19" s="648" t="s">
        <v>2461</v>
      </c>
      <c r="F19" s="624" t="s">
        <v>166</v>
      </c>
      <c r="G19" s="291">
        <f t="shared" si="1"/>
        <v>2</v>
      </c>
      <c r="H19" s="291" t="s">
        <v>101</v>
      </c>
      <c r="I19" s="188">
        <f t="shared" si="2"/>
        <v>1</v>
      </c>
      <c r="J19" s="188" t="e">
        <f>+IF(#REF!="Issued",1,IF(#REF!="Not Issued",2,"Nil"))</f>
        <v>#REF!</v>
      </c>
      <c r="K19" s="188" t="s">
        <v>2457</v>
      </c>
      <c r="L19" s="292"/>
      <c r="M19" s="297" t="s">
        <v>2458</v>
      </c>
    </row>
    <row r="20" spans="1:13" s="293" customFormat="1" ht="12.75" customHeight="1" x14ac:dyDescent="0.2">
      <c r="A20" s="288">
        <f t="shared" si="0"/>
        <v>16</v>
      </c>
      <c r="B20" s="637" t="s">
        <v>2464</v>
      </c>
      <c r="C20" s="638">
        <v>64646</v>
      </c>
      <c r="D20" s="639" t="s">
        <v>2465</v>
      </c>
      <c r="E20" s="648" t="s">
        <v>2466</v>
      </c>
      <c r="F20" s="624" t="s">
        <v>166</v>
      </c>
      <c r="G20" s="291">
        <f t="shared" si="1"/>
        <v>2</v>
      </c>
      <c r="H20" s="291" t="s">
        <v>101</v>
      </c>
      <c r="I20" s="188">
        <f t="shared" si="2"/>
        <v>1</v>
      </c>
      <c r="J20" s="188" t="e">
        <f>+IF(#REF!="Issued",1,IF(#REF!="Not Issued",2,"Nil"))</f>
        <v>#REF!</v>
      </c>
      <c r="K20" s="188" t="s">
        <v>2462</v>
      </c>
      <c r="L20" s="292"/>
      <c r="M20" s="297" t="s">
        <v>2463</v>
      </c>
    </row>
    <row r="21" spans="1:13" s="293" customFormat="1" ht="12.75" customHeight="1" x14ac:dyDescent="0.2">
      <c r="A21" s="288">
        <f t="shared" si="0"/>
        <v>17</v>
      </c>
      <c r="B21" s="637" t="s">
        <v>2469</v>
      </c>
      <c r="C21" s="638">
        <v>64647</v>
      </c>
      <c r="D21" s="639" t="s">
        <v>2470</v>
      </c>
      <c r="E21" s="648" t="s">
        <v>2471</v>
      </c>
      <c r="F21" s="624" t="s">
        <v>141</v>
      </c>
      <c r="G21" s="291">
        <f t="shared" si="1"/>
        <v>1</v>
      </c>
      <c r="H21" s="291" t="s">
        <v>101</v>
      </c>
      <c r="I21" s="188">
        <f t="shared" si="2"/>
        <v>1</v>
      </c>
      <c r="J21" s="188" t="e">
        <f>+IF(#REF!="Issued",1,IF(#REF!="Not Issued",2,"Nil"))</f>
        <v>#REF!</v>
      </c>
      <c r="K21" s="188" t="s">
        <v>2467</v>
      </c>
      <c r="L21" s="292"/>
      <c r="M21" s="297" t="s">
        <v>2468</v>
      </c>
    </row>
    <row r="22" spans="1:13" s="293" customFormat="1" ht="12.75" customHeight="1" x14ac:dyDescent="0.2">
      <c r="A22" s="288">
        <f t="shared" si="0"/>
        <v>18</v>
      </c>
      <c r="B22" s="637" t="s">
        <v>2474</v>
      </c>
      <c r="C22" s="638">
        <v>64648</v>
      </c>
      <c r="D22" s="639" t="s">
        <v>1686</v>
      </c>
      <c r="E22" s="648" t="s">
        <v>2475</v>
      </c>
      <c r="F22" s="624" t="s">
        <v>141</v>
      </c>
      <c r="G22" s="291">
        <f t="shared" si="1"/>
        <v>1</v>
      </c>
      <c r="H22" s="291" t="s">
        <v>101</v>
      </c>
      <c r="I22" s="188">
        <f t="shared" si="2"/>
        <v>1</v>
      </c>
      <c r="J22" s="188" t="e">
        <f>+IF(#REF!="Issued",1,IF(#REF!="Not Issued",2,"Nil"))</f>
        <v>#REF!</v>
      </c>
      <c r="K22" s="188" t="s">
        <v>2472</v>
      </c>
      <c r="L22" s="299"/>
      <c r="M22" s="297" t="s">
        <v>2473</v>
      </c>
    </row>
    <row r="23" spans="1:13" s="293" customFormat="1" ht="12.75" customHeight="1" x14ac:dyDescent="0.2">
      <c r="A23" s="288">
        <f t="shared" si="0"/>
        <v>19</v>
      </c>
      <c r="B23" s="637" t="s">
        <v>2503</v>
      </c>
      <c r="C23" s="638">
        <v>64654</v>
      </c>
      <c r="D23" s="639" t="s">
        <v>2504</v>
      </c>
      <c r="E23" s="648" t="s">
        <v>2505</v>
      </c>
      <c r="F23" s="624" t="s">
        <v>166</v>
      </c>
      <c r="G23" s="291">
        <f t="shared" si="1"/>
        <v>2</v>
      </c>
      <c r="H23" s="291" t="s">
        <v>101</v>
      </c>
      <c r="I23" s="188">
        <f t="shared" si="2"/>
        <v>1</v>
      </c>
      <c r="J23" s="188" t="e">
        <f>+IF(#REF!="Issued",1,IF(#REF!="Not Issued",2,"Nil"))</f>
        <v>#REF!</v>
      </c>
      <c r="K23" s="188" t="s">
        <v>2476</v>
      </c>
      <c r="L23" s="292"/>
      <c r="M23" s="297" t="s">
        <v>2477</v>
      </c>
    </row>
    <row r="24" spans="1:13" s="293" customFormat="1" ht="12.75" customHeight="1" x14ac:dyDescent="0.2">
      <c r="A24" s="288">
        <f t="shared" si="0"/>
        <v>20</v>
      </c>
      <c r="B24" s="637" t="s">
        <v>2508</v>
      </c>
      <c r="C24" s="638">
        <v>64655</v>
      </c>
      <c r="D24" s="639" t="s">
        <v>1042</v>
      </c>
      <c r="E24" s="648" t="s">
        <v>2509</v>
      </c>
      <c r="F24" s="624" t="s">
        <v>166</v>
      </c>
      <c r="G24" s="291">
        <f t="shared" si="1"/>
        <v>2</v>
      </c>
      <c r="H24" s="291" t="s">
        <v>101</v>
      </c>
      <c r="I24" s="188">
        <f t="shared" si="2"/>
        <v>1</v>
      </c>
      <c r="J24" s="188" t="e">
        <f>+IF(#REF!="Issued",1,IF(#REF!="Not Issued",2,"Nil"))</f>
        <v>#REF!</v>
      </c>
      <c r="K24" s="188" t="s">
        <v>2481</v>
      </c>
      <c r="L24" s="292"/>
      <c r="M24" s="297" t="s">
        <v>2482</v>
      </c>
    </row>
    <row r="25" spans="1:13" s="293" customFormat="1" ht="12.75" customHeight="1" x14ac:dyDescent="0.2">
      <c r="A25" s="288">
        <f t="shared" si="0"/>
        <v>21</v>
      </c>
      <c r="B25" s="637" t="s">
        <v>2512</v>
      </c>
      <c r="C25" s="638">
        <v>64656</v>
      </c>
      <c r="D25" s="639" t="s">
        <v>2513</v>
      </c>
      <c r="E25" s="648" t="s">
        <v>335</v>
      </c>
      <c r="F25" s="624" t="s">
        <v>141</v>
      </c>
      <c r="G25" s="291">
        <f t="shared" si="1"/>
        <v>1</v>
      </c>
      <c r="H25" s="291" t="s">
        <v>101</v>
      </c>
      <c r="I25" s="188">
        <f t="shared" si="2"/>
        <v>1</v>
      </c>
      <c r="J25" s="188" t="e">
        <f>+IF(#REF!="Issued",1,IF(#REF!="Not Issued",2,"Nil"))</f>
        <v>#REF!</v>
      </c>
      <c r="K25" s="188" t="s">
        <v>2486</v>
      </c>
      <c r="L25" s="292"/>
      <c r="M25" s="96" t="s">
        <v>2487</v>
      </c>
    </row>
    <row r="26" spans="1:13" s="293" customFormat="1" ht="12.75" customHeight="1" x14ac:dyDescent="0.2">
      <c r="A26" s="288">
        <f t="shared" si="0"/>
        <v>22</v>
      </c>
      <c r="B26" s="637" t="s">
        <v>2516</v>
      </c>
      <c r="C26" s="638">
        <v>64657</v>
      </c>
      <c r="D26" s="639" t="s">
        <v>2517</v>
      </c>
      <c r="E26" s="648" t="s">
        <v>1880</v>
      </c>
      <c r="F26" s="624" t="s">
        <v>141</v>
      </c>
      <c r="G26" s="291">
        <f t="shared" si="1"/>
        <v>1</v>
      </c>
      <c r="H26" s="291" t="s">
        <v>101</v>
      </c>
      <c r="I26" s="188">
        <f t="shared" si="2"/>
        <v>1</v>
      </c>
      <c r="J26" s="188" t="e">
        <f>+IF(#REF!="Issued",1,IF(#REF!="Not Issued",2,"Nil"))</f>
        <v>#REF!</v>
      </c>
      <c r="K26" s="188" t="s">
        <v>2491</v>
      </c>
      <c r="L26" s="292"/>
      <c r="M26" s="96" t="s">
        <v>2492</v>
      </c>
    </row>
    <row r="27" spans="1:13" s="293" customFormat="1" ht="12.75" customHeight="1" x14ac:dyDescent="0.2">
      <c r="A27" s="288">
        <f t="shared" si="0"/>
        <v>23</v>
      </c>
      <c r="B27" s="637" t="s">
        <v>2520</v>
      </c>
      <c r="C27" s="638">
        <v>64658</v>
      </c>
      <c r="D27" s="639" t="s">
        <v>2521</v>
      </c>
      <c r="E27" s="648" t="s">
        <v>2522</v>
      </c>
      <c r="F27" s="624" t="s">
        <v>141</v>
      </c>
      <c r="G27" s="291">
        <f t="shared" si="1"/>
        <v>1</v>
      </c>
      <c r="H27" s="291" t="s">
        <v>101</v>
      </c>
      <c r="I27" s="188">
        <f t="shared" si="2"/>
        <v>1</v>
      </c>
      <c r="J27" s="188" t="e">
        <f>+IF(#REF!="Issued",1,IF(#REF!="Not Issued",2,"Nil"))</f>
        <v>#REF!</v>
      </c>
      <c r="K27" s="188" t="s">
        <v>2496</v>
      </c>
      <c r="L27" s="292"/>
      <c r="M27" s="96" t="s">
        <v>2497</v>
      </c>
    </row>
    <row r="28" spans="1:13" s="293" customFormat="1" ht="12.75" customHeight="1" x14ac:dyDescent="0.2">
      <c r="A28" s="288">
        <f t="shared" si="0"/>
        <v>24</v>
      </c>
      <c r="B28" s="637" t="s">
        <v>2525</v>
      </c>
      <c r="C28" s="638">
        <v>64659</v>
      </c>
      <c r="D28" s="639" t="s">
        <v>2526</v>
      </c>
      <c r="E28" s="648" t="s">
        <v>2527</v>
      </c>
      <c r="F28" s="624" t="s">
        <v>166</v>
      </c>
      <c r="G28" s="291">
        <f t="shared" si="1"/>
        <v>2</v>
      </c>
      <c r="H28" s="291" t="s">
        <v>101</v>
      </c>
      <c r="I28" s="188">
        <f t="shared" si="2"/>
        <v>1</v>
      </c>
      <c r="J28" s="188" t="e">
        <f>+IF(#REF!="Issued",1,IF(#REF!="Not Issued",2,"Nil"))</f>
        <v>#REF!</v>
      </c>
      <c r="K28" s="188" t="s">
        <v>2501</v>
      </c>
      <c r="L28" s="292"/>
      <c r="M28" s="96" t="s">
        <v>2502</v>
      </c>
    </row>
    <row r="29" spans="1:13" s="293" customFormat="1" ht="12.75" customHeight="1" x14ac:dyDescent="0.2">
      <c r="A29" s="288">
        <f t="shared" si="0"/>
        <v>25</v>
      </c>
      <c r="B29" s="637" t="s">
        <v>2530</v>
      </c>
      <c r="C29" s="638">
        <v>64660</v>
      </c>
      <c r="D29" s="639" t="s">
        <v>2531</v>
      </c>
      <c r="E29" s="648" t="s">
        <v>2532</v>
      </c>
      <c r="F29" s="624" t="s">
        <v>141</v>
      </c>
      <c r="G29" s="291">
        <f t="shared" si="1"/>
        <v>1</v>
      </c>
      <c r="H29" s="291" t="s">
        <v>101</v>
      </c>
      <c r="I29" s="188">
        <f t="shared" si="2"/>
        <v>1</v>
      </c>
      <c r="J29" s="188" t="e">
        <f>+IF(#REF!="Issued",1,IF(#REF!="Not Issued",2,"Nil"))</f>
        <v>#REF!</v>
      </c>
      <c r="K29" s="188" t="s">
        <v>2506</v>
      </c>
      <c r="L29" s="292"/>
      <c r="M29" s="96" t="s">
        <v>2507</v>
      </c>
    </row>
    <row r="30" spans="1:13" s="293" customFormat="1" ht="12.75" customHeight="1" x14ac:dyDescent="0.2">
      <c r="A30" s="288">
        <f t="shared" si="0"/>
        <v>26</v>
      </c>
      <c r="B30" s="637" t="s">
        <v>2535</v>
      </c>
      <c r="C30" s="638">
        <v>64661</v>
      </c>
      <c r="D30" s="639" t="s">
        <v>2536</v>
      </c>
      <c r="E30" s="648" t="s">
        <v>2537</v>
      </c>
      <c r="F30" s="624" t="s">
        <v>141</v>
      </c>
      <c r="G30" s="291">
        <f t="shared" si="1"/>
        <v>1</v>
      </c>
      <c r="H30" s="291" t="s">
        <v>101</v>
      </c>
      <c r="I30" s="188">
        <f t="shared" si="2"/>
        <v>1</v>
      </c>
      <c r="J30" s="188" t="e">
        <f>+IF(#REF!="Issued",1,IF(#REF!="Not Issued",2,"Nil"))</f>
        <v>#REF!</v>
      </c>
      <c r="K30" s="188" t="s">
        <v>2510</v>
      </c>
      <c r="L30" s="292"/>
      <c r="M30" s="96" t="s">
        <v>2511</v>
      </c>
    </row>
    <row r="31" spans="1:13" s="293" customFormat="1" ht="12.75" customHeight="1" x14ac:dyDescent="0.2">
      <c r="A31" s="288">
        <f t="shared" si="0"/>
        <v>27</v>
      </c>
      <c r="B31" s="637" t="s">
        <v>2540</v>
      </c>
      <c r="C31" s="638">
        <v>64662</v>
      </c>
      <c r="D31" s="639" t="s">
        <v>2541</v>
      </c>
      <c r="E31" s="648" t="s">
        <v>2318</v>
      </c>
      <c r="F31" s="624" t="s">
        <v>166</v>
      </c>
      <c r="G31" s="291">
        <f t="shared" si="1"/>
        <v>2</v>
      </c>
      <c r="H31" s="291" t="s">
        <v>101</v>
      </c>
      <c r="I31" s="188">
        <f t="shared" si="2"/>
        <v>1</v>
      </c>
      <c r="J31" s="188" t="e">
        <f>+IF(#REF!="Issued",1,IF(#REF!="Not Issued",2,"Nil"))</f>
        <v>#REF!</v>
      </c>
      <c r="K31" s="188" t="s">
        <v>2514</v>
      </c>
      <c r="L31" s="292"/>
      <c r="M31" s="96" t="s">
        <v>2515</v>
      </c>
    </row>
    <row r="32" spans="1:13" s="293" customFormat="1" ht="12.75" customHeight="1" x14ac:dyDescent="0.2">
      <c r="A32" s="288">
        <f t="shared" si="0"/>
        <v>28</v>
      </c>
      <c r="B32" s="637" t="s">
        <v>2544</v>
      </c>
      <c r="C32" s="638">
        <v>64663</v>
      </c>
      <c r="D32" s="639" t="s">
        <v>2545</v>
      </c>
      <c r="E32" s="648" t="s">
        <v>2546</v>
      </c>
      <c r="F32" s="624" t="s">
        <v>141</v>
      </c>
      <c r="G32" s="291">
        <f t="shared" si="1"/>
        <v>1</v>
      </c>
      <c r="H32" s="291" t="s">
        <v>101</v>
      </c>
      <c r="I32" s="188">
        <f t="shared" si="2"/>
        <v>1</v>
      </c>
      <c r="J32" s="188" t="e">
        <f>+IF(#REF!="Issued",1,IF(#REF!="Not Issued",2,"Nil"))</f>
        <v>#REF!</v>
      </c>
      <c r="K32" s="188" t="s">
        <v>2518</v>
      </c>
      <c r="L32" s="292"/>
      <c r="M32" s="96" t="s">
        <v>2519</v>
      </c>
    </row>
    <row r="33" spans="1:13" s="293" customFormat="1" ht="12.75" customHeight="1" x14ac:dyDescent="0.2">
      <c r="A33" s="288">
        <f t="shared" si="0"/>
        <v>29</v>
      </c>
      <c r="B33" s="637" t="s">
        <v>2554</v>
      </c>
      <c r="C33" s="638">
        <v>64665</v>
      </c>
      <c r="D33" s="639" t="s">
        <v>2555</v>
      </c>
      <c r="E33" s="648" t="s">
        <v>2556</v>
      </c>
      <c r="F33" s="624" t="s">
        <v>141</v>
      </c>
      <c r="G33" s="291">
        <f t="shared" si="1"/>
        <v>1</v>
      </c>
      <c r="H33" s="291" t="s">
        <v>101</v>
      </c>
      <c r="I33" s="188">
        <f t="shared" si="2"/>
        <v>1</v>
      </c>
      <c r="J33" s="188" t="e">
        <f>+IF(#REF!="Issued",1,IF(#REF!="Not Issued",2,"Nil"))</f>
        <v>#REF!</v>
      </c>
      <c r="K33" s="188" t="s">
        <v>2523</v>
      </c>
      <c r="L33" s="292"/>
      <c r="M33" s="96" t="s">
        <v>2524</v>
      </c>
    </row>
    <row r="34" spans="1:13" s="293" customFormat="1" ht="12.75" customHeight="1" x14ac:dyDescent="0.2">
      <c r="A34" s="288">
        <f t="shared" si="0"/>
        <v>30</v>
      </c>
      <c r="B34" s="637" t="s">
        <v>2559</v>
      </c>
      <c r="C34" s="638">
        <v>64666</v>
      </c>
      <c r="D34" s="639" t="s">
        <v>2560</v>
      </c>
      <c r="E34" s="648" t="s">
        <v>2561</v>
      </c>
      <c r="F34" s="624" t="s">
        <v>166</v>
      </c>
      <c r="G34" s="291">
        <f t="shared" si="1"/>
        <v>2</v>
      </c>
      <c r="H34" s="291" t="s">
        <v>101</v>
      </c>
      <c r="I34" s="188">
        <f t="shared" si="2"/>
        <v>1</v>
      </c>
      <c r="J34" s="188" t="e">
        <f>+IF(#REF!="Issued",1,IF(#REF!="Not Issued",2,"Nil"))</f>
        <v>#REF!</v>
      </c>
      <c r="K34" s="188" t="s">
        <v>2528</v>
      </c>
      <c r="L34" s="292"/>
      <c r="M34" s="96" t="s">
        <v>2529</v>
      </c>
    </row>
    <row r="35" spans="1:13" s="293" customFormat="1" ht="12.75" customHeight="1" x14ac:dyDescent="0.2">
      <c r="A35" s="288">
        <f t="shared" si="0"/>
        <v>31</v>
      </c>
      <c r="B35" s="637" t="s">
        <v>2564</v>
      </c>
      <c r="C35" s="638">
        <v>64667</v>
      </c>
      <c r="D35" s="639" t="s">
        <v>2565</v>
      </c>
      <c r="E35" s="648" t="s">
        <v>2566</v>
      </c>
      <c r="F35" s="624" t="s">
        <v>166</v>
      </c>
      <c r="G35" s="291">
        <f t="shared" si="1"/>
        <v>2</v>
      </c>
      <c r="H35" s="291" t="s">
        <v>101</v>
      </c>
      <c r="I35" s="188">
        <f t="shared" si="2"/>
        <v>1</v>
      </c>
      <c r="J35" s="188" t="e">
        <f>+IF(#REF!="Issued",1,IF(#REF!="Not Issued",2,"Nil"))</f>
        <v>#REF!</v>
      </c>
      <c r="K35" s="188" t="s">
        <v>2533</v>
      </c>
      <c r="L35" s="292"/>
      <c r="M35" s="96" t="s">
        <v>2534</v>
      </c>
    </row>
    <row r="36" spans="1:13" s="293" customFormat="1" ht="12.75" customHeight="1" x14ac:dyDescent="0.2">
      <c r="A36" s="288">
        <f t="shared" si="0"/>
        <v>32</v>
      </c>
      <c r="B36" s="637" t="s">
        <v>2569</v>
      </c>
      <c r="C36" s="638">
        <v>64668</v>
      </c>
      <c r="D36" s="639" t="s">
        <v>2570</v>
      </c>
      <c r="E36" s="648" t="s">
        <v>2571</v>
      </c>
      <c r="F36" s="624" t="s">
        <v>141</v>
      </c>
      <c r="G36" s="291">
        <f t="shared" si="1"/>
        <v>1</v>
      </c>
      <c r="H36" s="291" t="s">
        <v>101</v>
      </c>
      <c r="I36" s="188">
        <f t="shared" si="2"/>
        <v>1</v>
      </c>
      <c r="J36" s="188" t="e">
        <f>+IF(#REF!="Issued",1,IF(#REF!="Not Issued",2,"Nil"))</f>
        <v>#REF!</v>
      </c>
      <c r="K36" s="188" t="s">
        <v>2538</v>
      </c>
      <c r="L36" s="292"/>
      <c r="M36" s="96" t="s">
        <v>2539</v>
      </c>
    </row>
    <row r="37" spans="1:13" s="293" customFormat="1" ht="12.75" customHeight="1" x14ac:dyDescent="0.2">
      <c r="A37" s="288">
        <f t="shared" si="0"/>
        <v>33</v>
      </c>
      <c r="B37" s="637" t="s">
        <v>2578</v>
      </c>
      <c r="C37" s="638">
        <v>64670</v>
      </c>
      <c r="D37" s="639" t="s">
        <v>2579</v>
      </c>
      <c r="E37" s="648" t="s">
        <v>2580</v>
      </c>
      <c r="F37" s="624" t="s">
        <v>166</v>
      </c>
      <c r="G37" s="291">
        <f t="shared" si="1"/>
        <v>2</v>
      </c>
      <c r="H37" s="291" t="s">
        <v>101</v>
      </c>
      <c r="I37" s="188">
        <f t="shared" si="2"/>
        <v>1</v>
      </c>
      <c r="J37" s="188" t="e">
        <f>+IF(#REF!="Issued",1,IF(#REF!="Not Issued",2,"Nil"))</f>
        <v>#REF!</v>
      </c>
      <c r="K37" s="188" t="s">
        <v>2542</v>
      </c>
      <c r="L37" s="292"/>
      <c r="M37" s="96" t="s">
        <v>2543</v>
      </c>
    </row>
    <row r="38" spans="1:13" s="293" customFormat="1" ht="12.75" customHeight="1" x14ac:dyDescent="0.2">
      <c r="A38" s="288">
        <f t="shared" si="0"/>
        <v>34</v>
      </c>
      <c r="B38" s="637" t="s">
        <v>2583</v>
      </c>
      <c r="C38" s="638">
        <v>64671</v>
      </c>
      <c r="D38" s="639" t="s">
        <v>2584</v>
      </c>
      <c r="E38" s="648" t="s">
        <v>2585</v>
      </c>
      <c r="F38" s="624" t="s">
        <v>166</v>
      </c>
      <c r="G38" s="291">
        <f t="shared" si="1"/>
        <v>2</v>
      </c>
      <c r="H38" s="291" t="s">
        <v>101</v>
      </c>
      <c r="I38" s="188">
        <f t="shared" si="2"/>
        <v>1</v>
      </c>
      <c r="J38" s="188" t="e">
        <f>+IF(#REF!="Issued",1,IF(#REF!="Not Issued",2,"Nil"))</f>
        <v>#REF!</v>
      </c>
      <c r="K38" s="188" t="s">
        <v>2547</v>
      </c>
      <c r="L38" s="292"/>
      <c r="M38" s="96" t="s">
        <v>2548</v>
      </c>
    </row>
    <row r="39" spans="1:13" s="293" customFormat="1" ht="12.75" customHeight="1" x14ac:dyDescent="0.2">
      <c r="A39" s="288">
        <f t="shared" si="0"/>
        <v>35</v>
      </c>
      <c r="B39" s="637" t="s">
        <v>2592</v>
      </c>
      <c r="C39" s="638">
        <v>64673</v>
      </c>
      <c r="D39" s="639" t="s">
        <v>2593</v>
      </c>
      <c r="E39" s="648" t="s">
        <v>2594</v>
      </c>
      <c r="F39" s="624" t="s">
        <v>166</v>
      </c>
      <c r="G39" s="291">
        <f t="shared" si="1"/>
        <v>2</v>
      </c>
      <c r="H39" s="291" t="s">
        <v>101</v>
      </c>
      <c r="I39" s="188">
        <f t="shared" si="2"/>
        <v>1</v>
      </c>
      <c r="J39" s="188" t="e">
        <f>+IF(#REF!="Issued",1,IF(#REF!="Not Issued",2,"Nil"))</f>
        <v>#REF!</v>
      </c>
      <c r="K39" s="188" t="s">
        <v>2552</v>
      </c>
      <c r="L39" s="292"/>
      <c r="M39" s="96" t="s">
        <v>2553</v>
      </c>
    </row>
    <row r="40" spans="1:13" s="293" customFormat="1" ht="12.75" customHeight="1" x14ac:dyDescent="0.2">
      <c r="A40" s="288">
        <f t="shared" si="0"/>
        <v>36</v>
      </c>
      <c r="B40" s="637" t="s">
        <v>2597</v>
      </c>
      <c r="C40" s="638">
        <v>64674</v>
      </c>
      <c r="D40" s="639" t="s">
        <v>2598</v>
      </c>
      <c r="E40" s="648" t="s">
        <v>2599</v>
      </c>
      <c r="F40" s="624" t="s">
        <v>141</v>
      </c>
      <c r="G40" s="291">
        <f t="shared" si="1"/>
        <v>1</v>
      </c>
      <c r="H40" s="291" t="s">
        <v>101</v>
      </c>
      <c r="I40" s="188">
        <f t="shared" si="2"/>
        <v>1</v>
      </c>
      <c r="J40" s="188" t="e">
        <f>+IF(#REF!="Issued",1,IF(#REF!="Not Issued",2,"Nil"))</f>
        <v>#REF!</v>
      </c>
      <c r="K40" s="188" t="s">
        <v>2557</v>
      </c>
      <c r="L40" s="292"/>
      <c r="M40" s="96" t="s">
        <v>2558</v>
      </c>
    </row>
    <row r="41" spans="1:13" s="293" customFormat="1" ht="12.75" customHeight="1" x14ac:dyDescent="0.2">
      <c r="A41" s="288">
        <f t="shared" si="0"/>
        <v>37</v>
      </c>
      <c r="B41" s="637" t="s">
        <v>2602</v>
      </c>
      <c r="C41" s="638">
        <v>64675</v>
      </c>
      <c r="D41" s="639" t="s">
        <v>2603</v>
      </c>
      <c r="E41" s="648" t="s">
        <v>2604</v>
      </c>
      <c r="F41" s="624" t="s">
        <v>166</v>
      </c>
      <c r="G41" s="291">
        <f t="shared" si="1"/>
        <v>2</v>
      </c>
      <c r="H41" s="291" t="s">
        <v>101</v>
      </c>
      <c r="I41" s="188">
        <f t="shared" si="2"/>
        <v>1</v>
      </c>
      <c r="J41" s="188" t="e">
        <f>+IF(#REF!="Issued",1,IF(#REF!="Not Issued",2,"Nil"))</f>
        <v>#REF!</v>
      </c>
      <c r="K41" s="188" t="s">
        <v>2562</v>
      </c>
      <c r="L41" s="292"/>
      <c r="M41" s="96" t="s">
        <v>2563</v>
      </c>
    </row>
    <row r="42" spans="1:13" s="293" customFormat="1" ht="12.75" customHeight="1" x14ac:dyDescent="0.2">
      <c r="A42" s="288">
        <f t="shared" si="0"/>
        <v>38</v>
      </c>
      <c r="B42" s="637" t="s">
        <v>2611</v>
      </c>
      <c r="C42" s="638">
        <v>64677</v>
      </c>
      <c r="D42" s="639" t="s">
        <v>2612</v>
      </c>
      <c r="E42" s="648" t="s">
        <v>2613</v>
      </c>
      <c r="F42" s="624" t="s">
        <v>166</v>
      </c>
      <c r="G42" s="291">
        <f t="shared" si="1"/>
        <v>2</v>
      </c>
      <c r="H42" s="291" t="s">
        <v>101</v>
      </c>
      <c r="I42" s="188">
        <f t="shared" si="2"/>
        <v>1</v>
      </c>
      <c r="J42" s="188" t="e">
        <f>+IF(#REF!="Issued",1,IF(#REF!="Not Issued",2,"Nil"))</f>
        <v>#REF!</v>
      </c>
      <c r="K42" s="188" t="s">
        <v>2567</v>
      </c>
      <c r="L42" s="292"/>
      <c r="M42" s="96" t="s">
        <v>2568</v>
      </c>
    </row>
    <row r="43" spans="1:13" s="293" customFormat="1" ht="12.75" customHeight="1" x14ac:dyDescent="0.2">
      <c r="A43" s="288">
        <f t="shared" si="0"/>
        <v>39</v>
      </c>
      <c r="B43" s="637" t="s">
        <v>2616</v>
      </c>
      <c r="C43" s="638">
        <v>64678</v>
      </c>
      <c r="D43" s="639" t="s">
        <v>2617</v>
      </c>
      <c r="E43" s="648" t="s">
        <v>2618</v>
      </c>
      <c r="F43" s="624" t="s">
        <v>166</v>
      </c>
      <c r="G43" s="291">
        <f t="shared" si="1"/>
        <v>2</v>
      </c>
      <c r="H43" s="291" t="s">
        <v>101</v>
      </c>
      <c r="I43" s="188">
        <f t="shared" si="2"/>
        <v>1</v>
      </c>
      <c r="J43" s="188" t="e">
        <f>+IF(#REF!="Issued",1,IF(#REF!="Not Issued",2,"Nil"))</f>
        <v>#REF!</v>
      </c>
      <c r="K43" s="188" t="s">
        <v>2572</v>
      </c>
      <c r="L43" s="292"/>
      <c r="M43" s="96" t="s">
        <v>2573</v>
      </c>
    </row>
    <row r="44" spans="1:13" s="293" customFormat="1" ht="12.75" customHeight="1" x14ac:dyDescent="0.2">
      <c r="A44" s="288">
        <f t="shared" si="0"/>
        <v>40</v>
      </c>
      <c r="B44" s="637" t="s">
        <v>2621</v>
      </c>
      <c r="C44" s="638">
        <v>64679</v>
      </c>
      <c r="D44" s="639" t="s">
        <v>2622</v>
      </c>
      <c r="E44" s="648" t="s">
        <v>2623</v>
      </c>
      <c r="F44" s="624" t="s">
        <v>166</v>
      </c>
      <c r="G44" s="291">
        <f t="shared" si="1"/>
        <v>2</v>
      </c>
      <c r="H44" s="291" t="s">
        <v>101</v>
      </c>
      <c r="I44" s="188">
        <f t="shared" si="2"/>
        <v>1</v>
      </c>
      <c r="J44" s="188" t="e">
        <f>+IF(#REF!="Issued",1,IF(#REF!="Not Issued",2,"Nil"))</f>
        <v>#REF!</v>
      </c>
      <c r="K44" s="188" t="s">
        <v>2576</v>
      </c>
      <c r="L44" s="292"/>
      <c r="M44" s="96" t="s">
        <v>2577</v>
      </c>
    </row>
    <row r="45" spans="1:13" s="293" customFormat="1" ht="12.75" customHeight="1" x14ac:dyDescent="0.2">
      <c r="A45" s="288">
        <f t="shared" si="0"/>
        <v>41</v>
      </c>
      <c r="B45" s="637" t="s">
        <v>2626</v>
      </c>
      <c r="C45" s="638">
        <v>64680</v>
      </c>
      <c r="D45" s="639" t="s">
        <v>145</v>
      </c>
      <c r="E45" s="648" t="s">
        <v>2627</v>
      </c>
      <c r="F45" s="624" t="s">
        <v>141</v>
      </c>
      <c r="G45" s="291">
        <f t="shared" si="1"/>
        <v>1</v>
      </c>
      <c r="H45" s="291" t="s">
        <v>101</v>
      </c>
      <c r="I45" s="188">
        <f t="shared" si="2"/>
        <v>1</v>
      </c>
      <c r="J45" s="188" t="e">
        <f>+IF(#REF!="Issued",1,IF(#REF!="Not Issued",2,"Nil"))</f>
        <v>#REF!</v>
      </c>
      <c r="K45" s="188" t="s">
        <v>2581</v>
      </c>
      <c r="L45" s="292"/>
      <c r="M45" s="96" t="s">
        <v>2582</v>
      </c>
    </row>
    <row r="46" spans="1:13" s="293" customFormat="1" ht="12.75" customHeight="1" x14ac:dyDescent="0.2">
      <c r="A46" s="288">
        <f t="shared" si="0"/>
        <v>42</v>
      </c>
      <c r="B46" s="637" t="s">
        <v>2634</v>
      </c>
      <c r="C46" s="638">
        <v>64682</v>
      </c>
      <c r="D46" s="639" t="s">
        <v>2635</v>
      </c>
      <c r="E46" s="648" t="s">
        <v>2636</v>
      </c>
      <c r="F46" s="624" t="s">
        <v>166</v>
      </c>
      <c r="G46" s="291">
        <f t="shared" si="1"/>
        <v>2</v>
      </c>
      <c r="H46" s="291" t="s">
        <v>101</v>
      </c>
      <c r="I46" s="188">
        <f t="shared" si="2"/>
        <v>1</v>
      </c>
      <c r="J46" s="188" t="e">
        <f>+IF(#REF!="Issued",1,IF(#REF!="Not Issued",2,"Nil"))</f>
        <v>#REF!</v>
      </c>
      <c r="K46" s="188" t="s">
        <v>2586</v>
      </c>
      <c r="L46" s="292"/>
      <c r="M46" s="96" t="s">
        <v>2587</v>
      </c>
    </row>
    <row r="47" spans="1:13" s="293" customFormat="1" ht="12.75" customHeight="1" x14ac:dyDescent="0.2">
      <c r="A47" s="288">
        <f t="shared" si="0"/>
        <v>43</v>
      </c>
      <c r="B47" s="637" t="s">
        <v>2639</v>
      </c>
      <c r="C47" s="638">
        <v>64683</v>
      </c>
      <c r="D47" s="639" t="s">
        <v>2640</v>
      </c>
      <c r="E47" s="648" t="s">
        <v>2641</v>
      </c>
      <c r="F47" s="624" t="s">
        <v>141</v>
      </c>
      <c r="G47" s="291">
        <f t="shared" si="1"/>
        <v>1</v>
      </c>
      <c r="H47" s="291" t="s">
        <v>101</v>
      </c>
      <c r="I47" s="188">
        <f t="shared" si="2"/>
        <v>1</v>
      </c>
      <c r="J47" s="188" t="e">
        <f>+IF(#REF!="Issued",1,IF(#REF!="Not Issued",2,"Nil"))</f>
        <v>#REF!</v>
      </c>
      <c r="K47" s="188" t="s">
        <v>2590</v>
      </c>
      <c r="L47" s="292"/>
      <c r="M47" s="96" t="s">
        <v>2591</v>
      </c>
    </row>
    <row r="48" spans="1:13" s="293" customFormat="1" ht="12.75" customHeight="1" x14ac:dyDescent="0.2">
      <c r="A48" s="288">
        <f t="shared" si="0"/>
        <v>44</v>
      </c>
      <c r="B48" s="637" t="s">
        <v>2644</v>
      </c>
      <c r="C48" s="638">
        <v>64684</v>
      </c>
      <c r="D48" s="639" t="s">
        <v>2645</v>
      </c>
      <c r="E48" s="648" t="s">
        <v>2646</v>
      </c>
      <c r="F48" s="624" t="s">
        <v>166</v>
      </c>
      <c r="G48" s="291">
        <f t="shared" si="1"/>
        <v>2</v>
      </c>
      <c r="H48" s="291" t="s">
        <v>101</v>
      </c>
      <c r="I48" s="188">
        <f t="shared" si="2"/>
        <v>1</v>
      </c>
      <c r="J48" s="188" t="e">
        <f>+IF(#REF!="Issued",1,IF(#REF!="Not Issued",2,"Nil"))</f>
        <v>#REF!</v>
      </c>
      <c r="K48" s="188" t="s">
        <v>2595</v>
      </c>
      <c r="L48" s="292"/>
      <c r="M48" s="96" t="s">
        <v>2596</v>
      </c>
    </row>
    <row r="49" spans="1:13" s="293" customFormat="1" ht="12.75" customHeight="1" x14ac:dyDescent="0.2">
      <c r="A49" s="288">
        <f t="shared" si="0"/>
        <v>45</v>
      </c>
      <c r="B49" s="637" t="s">
        <v>2649</v>
      </c>
      <c r="C49" s="638">
        <v>64685</v>
      </c>
      <c r="D49" s="639" t="s">
        <v>2650</v>
      </c>
      <c r="E49" s="648" t="s">
        <v>2651</v>
      </c>
      <c r="F49" s="624" t="s">
        <v>141</v>
      </c>
      <c r="G49" s="291">
        <f t="shared" si="1"/>
        <v>1</v>
      </c>
      <c r="H49" s="291" t="s">
        <v>101</v>
      </c>
      <c r="I49" s="188">
        <f t="shared" si="2"/>
        <v>1</v>
      </c>
      <c r="J49" s="188" t="e">
        <f>+IF(#REF!="Issued",1,IF(#REF!="Not Issued",2,"Nil"))</f>
        <v>#REF!</v>
      </c>
      <c r="K49" s="188" t="s">
        <v>2600</v>
      </c>
      <c r="L49" s="292"/>
      <c r="M49" s="96" t="s">
        <v>2601</v>
      </c>
    </row>
    <row r="50" spans="1:13" s="293" customFormat="1" ht="12.75" customHeight="1" x14ac:dyDescent="0.2">
      <c r="A50" s="288">
        <f t="shared" si="0"/>
        <v>46</v>
      </c>
      <c r="B50" s="637" t="s">
        <v>2654</v>
      </c>
      <c r="C50" s="638">
        <v>64686</v>
      </c>
      <c r="D50" s="639" t="s">
        <v>2655</v>
      </c>
      <c r="E50" s="648" t="s">
        <v>2656</v>
      </c>
      <c r="F50" s="624" t="s">
        <v>141</v>
      </c>
      <c r="G50" s="291">
        <f t="shared" si="1"/>
        <v>1</v>
      </c>
      <c r="H50" s="291" t="s">
        <v>101</v>
      </c>
      <c r="I50" s="188">
        <f t="shared" si="2"/>
        <v>1</v>
      </c>
      <c r="J50" s="188" t="e">
        <f>+IF(#REF!="Issued",1,IF(#REF!="Not Issued",2,"Nil"))</f>
        <v>#REF!</v>
      </c>
      <c r="K50" s="188" t="s">
        <v>2605</v>
      </c>
      <c r="L50" s="292"/>
      <c r="M50" s="96" t="s">
        <v>2606</v>
      </c>
    </row>
    <row r="51" spans="1:13" s="293" customFormat="1" ht="12.75" customHeight="1" x14ac:dyDescent="0.2">
      <c r="A51" s="288">
        <f t="shared" si="0"/>
        <v>47</v>
      </c>
      <c r="B51" s="637" t="s">
        <v>2664</v>
      </c>
      <c r="C51" s="638">
        <v>64688</v>
      </c>
      <c r="D51" s="639" t="s">
        <v>2665</v>
      </c>
      <c r="E51" s="648" t="s">
        <v>2666</v>
      </c>
      <c r="F51" s="624" t="s">
        <v>166</v>
      </c>
      <c r="G51" s="291">
        <f t="shared" si="1"/>
        <v>2</v>
      </c>
      <c r="H51" s="291" t="s">
        <v>101</v>
      </c>
      <c r="I51" s="188">
        <f t="shared" si="2"/>
        <v>1</v>
      </c>
      <c r="J51" s="188" t="e">
        <f>+IF(#REF!="Issued",1,IF(#REF!="Not Issued",2,"Nil"))</f>
        <v>#REF!</v>
      </c>
      <c r="K51" s="188" t="s">
        <v>2609</v>
      </c>
      <c r="L51" s="292"/>
      <c r="M51" s="96" t="s">
        <v>2610</v>
      </c>
    </row>
    <row r="52" spans="1:13" s="293" customFormat="1" ht="12.75" customHeight="1" x14ac:dyDescent="0.2">
      <c r="A52" s="288">
        <f t="shared" si="0"/>
        <v>48</v>
      </c>
      <c r="B52" s="637" t="s">
        <v>2677</v>
      </c>
      <c r="C52" s="638">
        <v>64691</v>
      </c>
      <c r="D52" s="639" t="s">
        <v>2678</v>
      </c>
      <c r="E52" s="648" t="s">
        <v>812</v>
      </c>
      <c r="F52" s="624" t="s">
        <v>166</v>
      </c>
      <c r="G52" s="291">
        <f t="shared" si="1"/>
        <v>2</v>
      </c>
      <c r="H52" s="291" t="s">
        <v>101</v>
      </c>
      <c r="I52" s="188">
        <f t="shared" si="2"/>
        <v>1</v>
      </c>
      <c r="J52" s="188" t="e">
        <f>+IF(#REF!="Issued",1,IF(#REF!="Not Issued",2,"Nil"))</f>
        <v>#REF!</v>
      </c>
      <c r="K52" s="188" t="s">
        <v>2614</v>
      </c>
      <c r="L52" s="292"/>
      <c r="M52" s="96" t="s">
        <v>2615</v>
      </c>
    </row>
    <row r="53" spans="1:13" s="293" customFormat="1" ht="12.75" customHeight="1" x14ac:dyDescent="0.2">
      <c r="A53" s="288">
        <f t="shared" si="0"/>
        <v>49</v>
      </c>
      <c r="B53" s="637" t="s">
        <v>2681</v>
      </c>
      <c r="C53" s="638">
        <v>64692</v>
      </c>
      <c r="D53" s="639" t="s">
        <v>2682</v>
      </c>
      <c r="E53" s="648" t="s">
        <v>1418</v>
      </c>
      <c r="F53" s="624" t="s">
        <v>141</v>
      </c>
      <c r="G53" s="291">
        <f t="shared" si="1"/>
        <v>1</v>
      </c>
      <c r="H53" s="291" t="s">
        <v>101</v>
      </c>
      <c r="I53" s="188">
        <f t="shared" si="2"/>
        <v>1</v>
      </c>
      <c r="J53" s="188" t="e">
        <f>+IF(#REF!="Issued",1,IF(#REF!="Not Issued",2,"Nil"))</f>
        <v>#REF!</v>
      </c>
      <c r="K53" s="188" t="s">
        <v>2619</v>
      </c>
      <c r="L53" s="292"/>
      <c r="M53" s="96" t="s">
        <v>2620</v>
      </c>
    </row>
    <row r="54" spans="1:13" s="293" customFormat="1" ht="12.75" customHeight="1" x14ac:dyDescent="0.2">
      <c r="A54" s="288">
        <f t="shared" si="0"/>
        <v>50</v>
      </c>
      <c r="B54" s="637" t="s">
        <v>2695</v>
      </c>
      <c r="C54" s="638">
        <v>64695</v>
      </c>
      <c r="D54" s="639" t="s">
        <v>2696</v>
      </c>
      <c r="E54" s="648" t="s">
        <v>2697</v>
      </c>
      <c r="F54" s="624" t="s">
        <v>166</v>
      </c>
      <c r="G54" s="291">
        <f t="shared" si="1"/>
        <v>2</v>
      </c>
      <c r="H54" s="291" t="s">
        <v>101</v>
      </c>
      <c r="I54" s="188">
        <f t="shared" si="2"/>
        <v>1</v>
      </c>
      <c r="J54" s="188" t="e">
        <f>+IF(#REF!="Issued",1,IF(#REF!="Not Issued",2,"Nil"))</f>
        <v>#REF!</v>
      </c>
      <c r="K54" s="188" t="s">
        <v>2624</v>
      </c>
      <c r="L54" s="292"/>
      <c r="M54" s="96" t="s">
        <v>2625</v>
      </c>
    </row>
    <row r="55" spans="1:13" s="293" customFormat="1" ht="12.75" customHeight="1" x14ac:dyDescent="0.2">
      <c r="A55" s="288">
        <f t="shared" si="0"/>
        <v>51</v>
      </c>
      <c r="B55" s="637" t="s">
        <v>2700</v>
      </c>
      <c r="C55" s="638">
        <v>64696</v>
      </c>
      <c r="D55" s="639" t="s">
        <v>2701</v>
      </c>
      <c r="E55" s="648" t="s">
        <v>2702</v>
      </c>
      <c r="F55" s="624" t="s">
        <v>166</v>
      </c>
      <c r="G55" s="291">
        <f t="shared" si="1"/>
        <v>2</v>
      </c>
      <c r="H55" s="291" t="s">
        <v>101</v>
      </c>
      <c r="I55" s="188">
        <f t="shared" si="2"/>
        <v>1</v>
      </c>
      <c r="J55" s="188" t="e">
        <f>+IF(#REF!="Issued",1,IF(#REF!="Not Issued",2,"Nil"))</f>
        <v>#REF!</v>
      </c>
      <c r="K55" s="188" t="s">
        <v>2628</v>
      </c>
      <c r="L55" s="292"/>
      <c r="M55" s="96" t="s">
        <v>2629</v>
      </c>
    </row>
    <row r="56" spans="1:13" s="293" customFormat="1" ht="12.75" customHeight="1" x14ac:dyDescent="0.2">
      <c r="A56" s="288">
        <f t="shared" si="0"/>
        <v>52</v>
      </c>
      <c r="B56" s="637" t="s">
        <v>2705</v>
      </c>
      <c r="C56" s="638" t="s">
        <v>2706</v>
      </c>
      <c r="D56" s="639" t="s">
        <v>2707</v>
      </c>
      <c r="E56" s="648" t="s">
        <v>2708</v>
      </c>
      <c r="F56" s="624" t="s">
        <v>166</v>
      </c>
      <c r="G56" s="291">
        <f t="shared" si="1"/>
        <v>2</v>
      </c>
      <c r="H56" s="291" t="s">
        <v>101</v>
      </c>
      <c r="I56" s="188">
        <f t="shared" si="2"/>
        <v>1</v>
      </c>
      <c r="J56" s="188" t="e">
        <f>+IF(#REF!="Issued",1,IF(#REF!="Not Issued",2,"Nil"))</f>
        <v>#REF!</v>
      </c>
      <c r="K56" s="188" t="s">
        <v>2632</v>
      </c>
      <c r="L56" s="292"/>
      <c r="M56" s="96" t="s">
        <v>2633</v>
      </c>
    </row>
    <row r="57" spans="1:13" s="293" customFormat="1" ht="12.75" customHeight="1" x14ac:dyDescent="0.2">
      <c r="A57" s="288">
        <f t="shared" si="0"/>
        <v>53</v>
      </c>
      <c r="B57" s="637" t="s">
        <v>2711</v>
      </c>
      <c r="C57" s="638">
        <v>64698</v>
      </c>
      <c r="D57" s="639" t="s">
        <v>2712</v>
      </c>
      <c r="E57" s="648" t="s">
        <v>2713</v>
      </c>
      <c r="F57" s="624" t="s">
        <v>166</v>
      </c>
      <c r="G57" s="291">
        <f t="shared" si="1"/>
        <v>2</v>
      </c>
      <c r="H57" s="291" t="s">
        <v>101</v>
      </c>
      <c r="I57" s="188">
        <f t="shared" si="2"/>
        <v>1</v>
      </c>
      <c r="J57" s="188" t="e">
        <f>+IF(#REF!="Issued",1,IF(#REF!="Not Issued",2,"Nil"))</f>
        <v>#REF!</v>
      </c>
      <c r="K57" s="188" t="s">
        <v>2637</v>
      </c>
      <c r="L57" s="292"/>
      <c r="M57" s="96" t="s">
        <v>2638</v>
      </c>
    </row>
    <row r="58" spans="1:13" s="293" customFormat="1" ht="12.75" customHeight="1" x14ac:dyDescent="0.2">
      <c r="A58" s="288">
        <f t="shared" si="0"/>
        <v>54</v>
      </c>
      <c r="B58" s="637" t="s">
        <v>2716</v>
      </c>
      <c r="C58" s="638">
        <v>64699</v>
      </c>
      <c r="D58" s="639" t="s">
        <v>2717</v>
      </c>
      <c r="E58" s="648" t="s">
        <v>2718</v>
      </c>
      <c r="F58" s="624" t="s">
        <v>141</v>
      </c>
      <c r="G58" s="291">
        <f t="shared" si="1"/>
        <v>1</v>
      </c>
      <c r="H58" s="291" t="s">
        <v>101</v>
      </c>
      <c r="I58" s="188">
        <f t="shared" si="2"/>
        <v>1</v>
      </c>
      <c r="J58" s="188" t="e">
        <f>+IF(#REF!="Issued",1,IF(#REF!="Not Issued",2,"Nil"))</f>
        <v>#REF!</v>
      </c>
      <c r="K58" s="188" t="s">
        <v>2642</v>
      </c>
      <c r="L58" s="292"/>
      <c r="M58" s="96" t="s">
        <v>2643</v>
      </c>
    </row>
    <row r="59" spans="1:13" s="293" customFormat="1" ht="12.75" customHeight="1" x14ac:dyDescent="0.2">
      <c r="A59" s="288">
        <f t="shared" si="0"/>
        <v>55</v>
      </c>
      <c r="B59" s="637" t="s">
        <v>2720</v>
      </c>
      <c r="C59" s="638">
        <v>64700</v>
      </c>
      <c r="D59" s="639" t="s">
        <v>2721</v>
      </c>
      <c r="E59" s="648" t="s">
        <v>1880</v>
      </c>
      <c r="F59" s="624" t="s">
        <v>141</v>
      </c>
      <c r="G59" s="291">
        <f t="shared" si="1"/>
        <v>1</v>
      </c>
      <c r="H59" s="291" t="s">
        <v>101</v>
      </c>
      <c r="I59" s="188">
        <f t="shared" si="2"/>
        <v>1</v>
      </c>
      <c r="J59" s="188" t="e">
        <f>+IF(#REF!="Issued",1,IF(#REF!="Not Issued",2,"Nil"))</f>
        <v>#REF!</v>
      </c>
      <c r="K59" s="188" t="s">
        <v>2647</v>
      </c>
      <c r="L59" s="292"/>
      <c r="M59" s="96" t="s">
        <v>2648</v>
      </c>
    </row>
    <row r="60" spans="1:13" s="293" customFormat="1" ht="12.75" customHeight="1" x14ac:dyDescent="0.2">
      <c r="A60" s="288">
        <f t="shared" si="0"/>
        <v>56</v>
      </c>
      <c r="B60" s="637" t="s">
        <v>2724</v>
      </c>
      <c r="C60" s="638">
        <v>64701</v>
      </c>
      <c r="D60" s="639" t="s">
        <v>2725</v>
      </c>
      <c r="E60" s="648" t="s">
        <v>2726</v>
      </c>
      <c r="F60" s="624" t="s">
        <v>141</v>
      </c>
      <c r="G60" s="291">
        <f t="shared" si="1"/>
        <v>1</v>
      </c>
      <c r="H60" s="291" t="s">
        <v>101</v>
      </c>
      <c r="I60" s="188">
        <f t="shared" si="2"/>
        <v>1</v>
      </c>
      <c r="J60" s="188" t="e">
        <f>+IF(#REF!="Issued",1,IF(#REF!="Not Issued",2,"Nil"))</f>
        <v>#REF!</v>
      </c>
      <c r="K60" s="188" t="s">
        <v>2652</v>
      </c>
      <c r="L60" s="292"/>
      <c r="M60" s="96" t="s">
        <v>2653</v>
      </c>
    </row>
    <row r="61" spans="1:13" s="293" customFormat="1" ht="12.75" customHeight="1" x14ac:dyDescent="0.2">
      <c r="A61" s="288">
        <f t="shared" si="0"/>
        <v>57</v>
      </c>
      <c r="B61" s="637" t="s">
        <v>2734</v>
      </c>
      <c r="C61" s="638">
        <v>64703</v>
      </c>
      <c r="D61" s="639" t="s">
        <v>2735</v>
      </c>
      <c r="E61" s="648" t="s">
        <v>2736</v>
      </c>
      <c r="F61" s="624" t="s">
        <v>166</v>
      </c>
      <c r="G61" s="291">
        <f t="shared" si="1"/>
        <v>2</v>
      </c>
      <c r="H61" s="291" t="s">
        <v>101</v>
      </c>
      <c r="I61" s="188">
        <f t="shared" si="2"/>
        <v>1</v>
      </c>
      <c r="J61" s="188" t="e">
        <f>+IF(#REF!="Issued",1,IF(#REF!="Not Issued",2,"Nil"))</f>
        <v>#REF!</v>
      </c>
      <c r="K61" s="188" t="s">
        <v>2657</v>
      </c>
      <c r="L61" s="292"/>
      <c r="M61" s="96" t="s">
        <v>2658</v>
      </c>
    </row>
    <row r="62" spans="1:13" s="293" customFormat="1" ht="12.75" customHeight="1" x14ac:dyDescent="0.2">
      <c r="A62" s="288">
        <f t="shared" si="0"/>
        <v>58</v>
      </c>
      <c r="B62" s="637" t="s">
        <v>2739</v>
      </c>
      <c r="C62" s="638">
        <v>64704</v>
      </c>
      <c r="D62" s="639" t="s">
        <v>2740</v>
      </c>
      <c r="E62" s="648" t="s">
        <v>2741</v>
      </c>
      <c r="F62" s="624" t="s">
        <v>166</v>
      </c>
      <c r="G62" s="291">
        <f t="shared" si="1"/>
        <v>2</v>
      </c>
      <c r="H62" s="291" t="s">
        <v>101</v>
      </c>
      <c r="I62" s="188">
        <f t="shared" si="2"/>
        <v>1</v>
      </c>
      <c r="J62" s="188" t="e">
        <f>+IF(#REF!="Issued",1,IF(#REF!="Not Issued",2,"Nil"))</f>
        <v>#REF!</v>
      </c>
      <c r="K62" s="188" t="s">
        <v>2662</v>
      </c>
      <c r="L62" s="292"/>
      <c r="M62" s="96" t="s">
        <v>2663</v>
      </c>
    </row>
    <row r="63" spans="1:13" s="293" customFormat="1" ht="12.75" customHeight="1" x14ac:dyDescent="0.2">
      <c r="A63" s="288">
        <f t="shared" si="0"/>
        <v>59</v>
      </c>
      <c r="B63" s="637" t="s">
        <v>2749</v>
      </c>
      <c r="C63" s="638">
        <v>64706</v>
      </c>
      <c r="D63" s="639" t="s">
        <v>2750</v>
      </c>
      <c r="E63" s="648" t="s">
        <v>2751</v>
      </c>
      <c r="F63" s="624" t="s">
        <v>166</v>
      </c>
      <c r="G63" s="291">
        <f t="shared" si="1"/>
        <v>2</v>
      </c>
      <c r="H63" s="291" t="s">
        <v>101</v>
      </c>
      <c r="I63" s="188">
        <f t="shared" si="2"/>
        <v>1</v>
      </c>
      <c r="J63" s="188" t="e">
        <f>+IF(#REF!="Issued",1,IF(#REF!="Not Issued",2,"Nil"))</f>
        <v>#REF!</v>
      </c>
      <c r="K63" s="188" t="s">
        <v>2667</v>
      </c>
      <c r="L63" s="292"/>
      <c r="M63" s="96" t="s">
        <v>2668</v>
      </c>
    </row>
    <row r="64" spans="1:13" s="293" customFormat="1" ht="12.75" customHeight="1" x14ac:dyDescent="0.2">
      <c r="A64" s="288">
        <f t="shared" si="0"/>
        <v>60</v>
      </c>
      <c r="B64" s="637" t="s">
        <v>2758</v>
      </c>
      <c r="C64" s="638">
        <v>64708</v>
      </c>
      <c r="D64" s="639" t="s">
        <v>2759</v>
      </c>
      <c r="E64" s="648" t="s">
        <v>2760</v>
      </c>
      <c r="F64" s="624" t="s">
        <v>166</v>
      </c>
      <c r="G64" s="291">
        <f t="shared" si="1"/>
        <v>2</v>
      </c>
      <c r="H64" s="291" t="s">
        <v>101</v>
      </c>
      <c r="I64" s="188">
        <f t="shared" si="2"/>
        <v>1</v>
      </c>
      <c r="J64" s="188" t="e">
        <f>+IF(#REF!="Issued",1,IF(#REF!="Not Issued",2,"Nil"))</f>
        <v>#REF!</v>
      </c>
      <c r="K64" s="188" t="s">
        <v>2671</v>
      </c>
      <c r="L64" s="292"/>
      <c r="M64" s="96" t="s">
        <v>2672</v>
      </c>
    </row>
    <row r="65" spans="1:13" s="293" customFormat="1" ht="12.75" customHeight="1" x14ac:dyDescent="0.2">
      <c r="A65" s="288">
        <f t="shared" si="0"/>
        <v>61</v>
      </c>
      <c r="B65" s="637" t="s">
        <v>2773</v>
      </c>
      <c r="C65" s="638">
        <v>64711</v>
      </c>
      <c r="D65" s="639" t="s">
        <v>2774</v>
      </c>
      <c r="E65" s="648" t="s">
        <v>2775</v>
      </c>
      <c r="F65" s="624" t="s">
        <v>141</v>
      </c>
      <c r="G65" s="291">
        <f t="shared" si="1"/>
        <v>1</v>
      </c>
      <c r="H65" s="291" t="s">
        <v>101</v>
      </c>
      <c r="I65" s="188">
        <f t="shared" si="2"/>
        <v>1</v>
      </c>
      <c r="J65" s="188" t="e">
        <f>+IF(#REF!="Issued",1,IF(#REF!="Not Issued",2,"Nil"))</f>
        <v>#REF!</v>
      </c>
      <c r="K65" s="188" t="s">
        <v>2675</v>
      </c>
      <c r="L65" s="292"/>
      <c r="M65" s="96" t="s">
        <v>2676</v>
      </c>
    </row>
    <row r="66" spans="1:13" s="293" customFormat="1" ht="12.75" customHeight="1" x14ac:dyDescent="0.2">
      <c r="A66" s="288">
        <f t="shared" si="0"/>
        <v>62</v>
      </c>
      <c r="B66" s="637" t="s">
        <v>2788</v>
      </c>
      <c r="C66" s="638">
        <v>64714</v>
      </c>
      <c r="D66" s="639" t="s">
        <v>2789</v>
      </c>
      <c r="E66" s="648" t="s">
        <v>2790</v>
      </c>
      <c r="F66" s="624" t="s">
        <v>166</v>
      </c>
      <c r="G66" s="291">
        <f t="shared" si="1"/>
        <v>2</v>
      </c>
      <c r="H66" s="291" t="s">
        <v>101</v>
      </c>
      <c r="I66" s="188">
        <f t="shared" si="2"/>
        <v>1</v>
      </c>
      <c r="J66" s="188" t="e">
        <f>+IF(#REF!="Issued",1,IF(#REF!="Not Issued",2,"Nil"))</f>
        <v>#REF!</v>
      </c>
      <c r="K66" s="188" t="s">
        <v>2679</v>
      </c>
      <c r="L66" s="292"/>
      <c r="M66" s="96" t="s">
        <v>2680</v>
      </c>
    </row>
    <row r="67" spans="1:13" s="293" customFormat="1" ht="12.75" customHeight="1" x14ac:dyDescent="0.2">
      <c r="A67" s="288">
        <f t="shared" si="0"/>
        <v>63</v>
      </c>
      <c r="B67" s="637" t="s">
        <v>2793</v>
      </c>
      <c r="C67" s="638">
        <v>64715</v>
      </c>
      <c r="D67" s="639" t="s">
        <v>2794</v>
      </c>
      <c r="E67" s="648" t="s">
        <v>2795</v>
      </c>
      <c r="F67" s="624" t="s">
        <v>141</v>
      </c>
      <c r="G67" s="291">
        <f t="shared" si="1"/>
        <v>1</v>
      </c>
      <c r="H67" s="291" t="s">
        <v>101</v>
      </c>
      <c r="I67" s="188">
        <f t="shared" si="2"/>
        <v>1</v>
      </c>
      <c r="J67" s="188" t="e">
        <f>+IF(#REF!="Issued",1,IF(#REF!="Not Issued",2,"Nil"))</f>
        <v>#REF!</v>
      </c>
      <c r="K67" s="188" t="s">
        <v>2683</v>
      </c>
      <c r="L67" s="292"/>
      <c r="M67" s="96" t="s">
        <v>2684</v>
      </c>
    </row>
    <row r="68" spans="1:13" s="293" customFormat="1" ht="12.75" customHeight="1" x14ac:dyDescent="0.2">
      <c r="A68" s="288">
        <f t="shared" si="0"/>
        <v>64</v>
      </c>
      <c r="B68" s="637" t="s">
        <v>2803</v>
      </c>
      <c r="C68" s="638">
        <v>64717</v>
      </c>
      <c r="D68" s="639" t="s">
        <v>2804</v>
      </c>
      <c r="E68" s="648" t="s">
        <v>2805</v>
      </c>
      <c r="F68" s="624" t="s">
        <v>166</v>
      </c>
      <c r="G68" s="291">
        <f t="shared" si="1"/>
        <v>2</v>
      </c>
      <c r="H68" s="291" t="s">
        <v>101</v>
      </c>
      <c r="I68" s="188">
        <f t="shared" si="2"/>
        <v>1</v>
      </c>
      <c r="J68" s="188" t="e">
        <f>+IF(#REF!="Issued",1,IF(#REF!="Not Issued",2,"Nil"))</f>
        <v>#REF!</v>
      </c>
      <c r="K68" s="188" t="s">
        <v>2688</v>
      </c>
      <c r="L68" s="292"/>
      <c r="M68" s="96" t="s">
        <v>2689</v>
      </c>
    </row>
    <row r="69" spans="1:13" s="293" customFormat="1" ht="12.75" customHeight="1" x14ac:dyDescent="0.2">
      <c r="A69" s="288">
        <f t="shared" ref="A69:A132" si="3">+A68+1</f>
        <v>65</v>
      </c>
      <c r="B69" s="637" t="s">
        <v>2813</v>
      </c>
      <c r="C69" s="638">
        <v>64719</v>
      </c>
      <c r="D69" s="639" t="s">
        <v>2814</v>
      </c>
      <c r="E69" s="648" t="s">
        <v>2815</v>
      </c>
      <c r="F69" s="624" t="s">
        <v>141</v>
      </c>
      <c r="G69" s="291">
        <f t="shared" ref="G69:G132" si="4">+IF(F69="M",1,IF(F69="f",2,IF(F69="Civ",3,"Error")))</f>
        <v>1</v>
      </c>
      <c r="H69" s="291" t="s">
        <v>101</v>
      </c>
      <c r="I69" s="188">
        <f t="shared" ref="I69:I132" si="5">+IF(H69="Incomplete",5,IF(H69="Complete",1,IF(H69="Incomplete",2,IF(H69="Left",3,IF(H69="Dropped",4,"Error")))))</f>
        <v>1</v>
      </c>
      <c r="J69" s="188" t="e">
        <f>+IF(#REF!="Issued",1,IF(#REF!="Not Issued",2,"Nil"))</f>
        <v>#REF!</v>
      </c>
      <c r="K69" s="188" t="s">
        <v>2693</v>
      </c>
      <c r="L69" s="292"/>
      <c r="M69" s="96" t="s">
        <v>2694</v>
      </c>
    </row>
    <row r="70" spans="1:13" s="293" customFormat="1" ht="12.75" customHeight="1" x14ac:dyDescent="0.2">
      <c r="A70" s="288">
        <f t="shared" si="3"/>
        <v>66</v>
      </c>
      <c r="B70" s="637" t="s">
        <v>2823</v>
      </c>
      <c r="C70" s="638">
        <v>64721</v>
      </c>
      <c r="D70" s="639" t="s">
        <v>2824</v>
      </c>
      <c r="E70" s="648" t="s">
        <v>2825</v>
      </c>
      <c r="F70" s="624" t="s">
        <v>141</v>
      </c>
      <c r="G70" s="291">
        <f t="shared" si="4"/>
        <v>1</v>
      </c>
      <c r="H70" s="291" t="s">
        <v>101</v>
      </c>
      <c r="I70" s="188">
        <f t="shared" si="5"/>
        <v>1</v>
      </c>
      <c r="J70" s="188" t="e">
        <f>+IF(#REF!="Issued",1,IF(#REF!="Not Issued",2,"Nil"))</f>
        <v>#REF!</v>
      </c>
      <c r="K70" s="188" t="s">
        <v>2698</v>
      </c>
      <c r="L70" s="292"/>
      <c r="M70" s="96" t="s">
        <v>2699</v>
      </c>
    </row>
    <row r="71" spans="1:13" s="293" customFormat="1" ht="12.75" customHeight="1" x14ac:dyDescent="0.2">
      <c r="A71" s="288">
        <f t="shared" si="3"/>
        <v>67</v>
      </c>
      <c r="B71" s="637" t="s">
        <v>2833</v>
      </c>
      <c r="C71" s="638">
        <v>64723</v>
      </c>
      <c r="D71" s="639" t="s">
        <v>2834</v>
      </c>
      <c r="E71" s="648" t="s">
        <v>2835</v>
      </c>
      <c r="F71" s="624" t="s">
        <v>166</v>
      </c>
      <c r="G71" s="291">
        <f t="shared" si="4"/>
        <v>2</v>
      </c>
      <c r="H71" s="291" t="s">
        <v>101</v>
      </c>
      <c r="I71" s="188">
        <f t="shared" si="5"/>
        <v>1</v>
      </c>
      <c r="J71" s="188" t="e">
        <f>+IF(#REF!="Issued",1,IF(#REF!="Not Issued",2,"Nil"))</f>
        <v>#REF!</v>
      </c>
      <c r="K71" s="188" t="s">
        <v>2703</v>
      </c>
      <c r="L71" s="292"/>
      <c r="M71" s="96" t="s">
        <v>2704</v>
      </c>
    </row>
    <row r="72" spans="1:13" s="293" customFormat="1" ht="12.75" customHeight="1" x14ac:dyDescent="0.2">
      <c r="A72" s="288">
        <f t="shared" si="3"/>
        <v>68</v>
      </c>
      <c r="B72" s="637" t="s">
        <v>2838</v>
      </c>
      <c r="C72" s="638">
        <v>64724</v>
      </c>
      <c r="D72" s="639" t="s">
        <v>2839</v>
      </c>
      <c r="E72" s="648" t="s">
        <v>2840</v>
      </c>
      <c r="F72" s="624" t="s">
        <v>166</v>
      </c>
      <c r="G72" s="291">
        <f t="shared" si="4"/>
        <v>2</v>
      </c>
      <c r="H72" s="291" t="s">
        <v>101</v>
      </c>
      <c r="I72" s="188">
        <f t="shared" si="5"/>
        <v>1</v>
      </c>
      <c r="J72" s="188" t="e">
        <f>+IF(#REF!="Issued",1,IF(#REF!="Not Issued",2,"Nil"))</f>
        <v>#REF!</v>
      </c>
      <c r="K72" s="188" t="s">
        <v>2709</v>
      </c>
      <c r="L72" s="292"/>
      <c r="M72" s="96" t="s">
        <v>2710</v>
      </c>
    </row>
    <row r="73" spans="1:13" s="293" customFormat="1" ht="12.75" customHeight="1" x14ac:dyDescent="0.2">
      <c r="A73" s="288">
        <f t="shared" si="3"/>
        <v>69</v>
      </c>
      <c r="B73" s="637" t="s">
        <v>2848</v>
      </c>
      <c r="C73" s="638">
        <v>64726</v>
      </c>
      <c r="D73" s="639" t="s">
        <v>2849</v>
      </c>
      <c r="E73" s="648" t="s">
        <v>2850</v>
      </c>
      <c r="F73" s="624" t="s">
        <v>141</v>
      </c>
      <c r="G73" s="291">
        <f t="shared" si="4"/>
        <v>1</v>
      </c>
      <c r="H73" s="291" t="s">
        <v>101</v>
      </c>
      <c r="I73" s="188">
        <f t="shared" si="5"/>
        <v>1</v>
      </c>
      <c r="J73" s="188" t="e">
        <f>+IF(#REF!="Issued",1,IF(#REF!="Not Issued",2,"Nil"))</f>
        <v>#REF!</v>
      </c>
      <c r="K73" s="188" t="s">
        <v>2714</v>
      </c>
      <c r="L73" s="292"/>
      <c r="M73" s="96" t="s">
        <v>2715</v>
      </c>
    </row>
    <row r="74" spans="1:13" s="293" customFormat="1" ht="12.75" customHeight="1" x14ac:dyDescent="0.2">
      <c r="A74" s="288">
        <f t="shared" si="3"/>
        <v>70</v>
      </c>
      <c r="B74" s="637" t="s">
        <v>2868</v>
      </c>
      <c r="C74" s="638">
        <v>64730</v>
      </c>
      <c r="D74" s="639" t="s">
        <v>2869</v>
      </c>
      <c r="E74" s="648" t="s">
        <v>2209</v>
      </c>
      <c r="F74" s="624" t="s">
        <v>141</v>
      </c>
      <c r="G74" s="291">
        <f t="shared" si="4"/>
        <v>1</v>
      </c>
      <c r="H74" s="291" t="s">
        <v>101</v>
      </c>
      <c r="I74" s="188">
        <f t="shared" si="5"/>
        <v>1</v>
      </c>
      <c r="J74" s="188" t="e">
        <f>+IF(#REF!="Issued",1,IF(#REF!="Not Issued",2,"Nil"))</f>
        <v>#REF!</v>
      </c>
      <c r="K74" s="188" t="s">
        <v>360</v>
      </c>
      <c r="L74" s="248"/>
      <c r="M74" s="96" t="s">
        <v>2719</v>
      </c>
    </row>
    <row r="75" spans="1:13" s="293" customFormat="1" ht="12.75" customHeight="1" x14ac:dyDescent="0.2">
      <c r="A75" s="288">
        <f t="shared" si="3"/>
        <v>71</v>
      </c>
      <c r="B75" s="637" t="s">
        <v>2872</v>
      </c>
      <c r="C75" s="638">
        <v>64731</v>
      </c>
      <c r="D75" s="639" t="s">
        <v>2873</v>
      </c>
      <c r="E75" s="648" t="s">
        <v>2874</v>
      </c>
      <c r="F75" s="624" t="s">
        <v>166</v>
      </c>
      <c r="G75" s="291">
        <f t="shared" si="4"/>
        <v>2</v>
      </c>
      <c r="H75" s="291" t="s">
        <v>101</v>
      </c>
      <c r="I75" s="188">
        <f t="shared" si="5"/>
        <v>1</v>
      </c>
      <c r="J75" s="188" t="e">
        <f>+IF(#REF!="Issued",1,IF(#REF!="Not Issued",2,"Nil"))</f>
        <v>#REF!</v>
      </c>
      <c r="K75" s="188" t="s">
        <v>2722</v>
      </c>
      <c r="L75" s="292"/>
      <c r="M75" s="96" t="s">
        <v>2723</v>
      </c>
    </row>
    <row r="76" spans="1:13" s="293" customFormat="1" ht="12.75" customHeight="1" x14ac:dyDescent="0.2">
      <c r="A76" s="288">
        <f t="shared" si="3"/>
        <v>72</v>
      </c>
      <c r="B76" s="637" t="s">
        <v>2877</v>
      </c>
      <c r="C76" s="638">
        <v>64732</v>
      </c>
      <c r="D76" s="639" t="s">
        <v>2878</v>
      </c>
      <c r="E76" s="648" t="s">
        <v>2879</v>
      </c>
      <c r="F76" s="624" t="s">
        <v>166</v>
      </c>
      <c r="G76" s="291">
        <f t="shared" si="4"/>
        <v>2</v>
      </c>
      <c r="H76" s="291" t="s">
        <v>101</v>
      </c>
      <c r="I76" s="188">
        <f t="shared" si="5"/>
        <v>1</v>
      </c>
      <c r="J76" s="188" t="e">
        <f>+IF(#REF!="Issued",1,IF(#REF!="Not Issued",2,"Nil"))</f>
        <v>#REF!</v>
      </c>
      <c r="K76" s="188" t="s">
        <v>2727</v>
      </c>
      <c r="L76" s="292"/>
      <c r="M76" s="96" t="s">
        <v>2728</v>
      </c>
    </row>
    <row r="77" spans="1:13" s="293" customFormat="1" ht="12.75" customHeight="1" x14ac:dyDescent="0.2">
      <c r="A77" s="288">
        <f t="shared" si="3"/>
        <v>73</v>
      </c>
      <c r="B77" s="637" t="s">
        <v>2882</v>
      </c>
      <c r="C77" s="638">
        <v>64733</v>
      </c>
      <c r="D77" s="639" t="s">
        <v>2883</v>
      </c>
      <c r="E77" s="648" t="s">
        <v>2884</v>
      </c>
      <c r="F77" s="624" t="s">
        <v>141</v>
      </c>
      <c r="G77" s="291">
        <f t="shared" si="4"/>
        <v>1</v>
      </c>
      <c r="H77" s="291" t="s">
        <v>101</v>
      </c>
      <c r="I77" s="188">
        <f t="shared" si="5"/>
        <v>1</v>
      </c>
      <c r="J77" s="188" t="e">
        <f>+IF(#REF!="Issued",1,IF(#REF!="Not Issued",2,"Nil"))</f>
        <v>#REF!</v>
      </c>
      <c r="K77" s="188" t="s">
        <v>2732</v>
      </c>
      <c r="L77" s="292"/>
      <c r="M77" s="96" t="s">
        <v>2733</v>
      </c>
    </row>
    <row r="78" spans="1:13" s="293" customFormat="1" ht="12.75" customHeight="1" x14ac:dyDescent="0.2">
      <c r="A78" s="288">
        <f t="shared" si="3"/>
        <v>74</v>
      </c>
      <c r="B78" s="637" t="s">
        <v>2887</v>
      </c>
      <c r="C78" s="638">
        <v>64734</v>
      </c>
      <c r="D78" s="639" t="s">
        <v>2888</v>
      </c>
      <c r="E78" s="648" t="s">
        <v>2889</v>
      </c>
      <c r="F78" s="624" t="s">
        <v>166</v>
      </c>
      <c r="G78" s="291">
        <f t="shared" si="4"/>
        <v>2</v>
      </c>
      <c r="H78" s="291" t="s">
        <v>101</v>
      </c>
      <c r="I78" s="188">
        <f t="shared" si="5"/>
        <v>1</v>
      </c>
      <c r="J78" s="188" t="e">
        <f>+IF(#REF!="Issued",1,IF(#REF!="Not Issued",2,"Nil"))</f>
        <v>#REF!</v>
      </c>
      <c r="K78" s="188" t="s">
        <v>2737</v>
      </c>
      <c r="L78" s="292"/>
      <c r="M78" s="96" t="s">
        <v>2738</v>
      </c>
    </row>
    <row r="79" spans="1:13" s="293" customFormat="1" ht="12.75" customHeight="1" x14ac:dyDescent="0.2">
      <c r="A79" s="288">
        <f t="shared" si="3"/>
        <v>75</v>
      </c>
      <c r="B79" s="637" t="s">
        <v>2892</v>
      </c>
      <c r="C79" s="638">
        <v>64735</v>
      </c>
      <c r="D79" s="639" t="s">
        <v>2893</v>
      </c>
      <c r="E79" s="648" t="s">
        <v>2894</v>
      </c>
      <c r="F79" s="624" t="s">
        <v>141</v>
      </c>
      <c r="G79" s="291">
        <f t="shared" si="4"/>
        <v>1</v>
      </c>
      <c r="H79" s="291" t="s">
        <v>101</v>
      </c>
      <c r="I79" s="188">
        <f t="shared" si="5"/>
        <v>1</v>
      </c>
      <c r="J79" s="188" t="e">
        <f>+IF(#REF!="Issued",1,IF(#REF!="Not Issued",2,"Nil"))</f>
        <v>#REF!</v>
      </c>
      <c r="K79" s="188" t="s">
        <v>2742</v>
      </c>
      <c r="L79" s="292"/>
      <c r="M79" s="96" t="s">
        <v>2743</v>
      </c>
    </row>
    <row r="80" spans="1:13" s="293" customFormat="1" ht="12.75" customHeight="1" x14ac:dyDescent="0.2">
      <c r="A80" s="288">
        <f t="shared" si="3"/>
        <v>76</v>
      </c>
      <c r="B80" s="637" t="s">
        <v>2897</v>
      </c>
      <c r="C80" s="638">
        <v>64736</v>
      </c>
      <c r="D80" s="639" t="s">
        <v>2898</v>
      </c>
      <c r="E80" s="648" t="s">
        <v>2899</v>
      </c>
      <c r="F80" s="624" t="s">
        <v>166</v>
      </c>
      <c r="G80" s="291">
        <f t="shared" si="4"/>
        <v>2</v>
      </c>
      <c r="H80" s="291" t="s">
        <v>101</v>
      </c>
      <c r="I80" s="188">
        <f t="shared" si="5"/>
        <v>1</v>
      </c>
      <c r="J80" s="188" t="e">
        <f>+IF(#REF!="Issued",1,IF(#REF!="Not Issued",2,"Nil"))</f>
        <v>#REF!</v>
      </c>
      <c r="K80" s="188" t="s">
        <v>2747</v>
      </c>
      <c r="L80" s="292"/>
      <c r="M80" s="96" t="s">
        <v>2748</v>
      </c>
    </row>
    <row r="81" spans="1:13" s="293" customFormat="1" ht="12.75" customHeight="1" x14ac:dyDescent="0.2">
      <c r="A81" s="288">
        <f t="shared" si="3"/>
        <v>77</v>
      </c>
      <c r="B81" s="637" t="s">
        <v>2912</v>
      </c>
      <c r="C81" s="638">
        <v>64739</v>
      </c>
      <c r="D81" s="639" t="s">
        <v>2913</v>
      </c>
      <c r="E81" s="648" t="s">
        <v>2914</v>
      </c>
      <c r="F81" s="624" t="s">
        <v>166</v>
      </c>
      <c r="G81" s="291">
        <f t="shared" si="4"/>
        <v>2</v>
      </c>
      <c r="H81" s="291" t="s">
        <v>101</v>
      </c>
      <c r="I81" s="188">
        <f t="shared" si="5"/>
        <v>1</v>
      </c>
      <c r="J81" s="188" t="e">
        <f>+IF(#REF!="Issued",1,IF(#REF!="Not Issued",2,"Nil"))</f>
        <v>#REF!</v>
      </c>
      <c r="K81" s="188" t="s">
        <v>2752</v>
      </c>
      <c r="L81" s="292"/>
      <c r="M81" s="96" t="s">
        <v>2753</v>
      </c>
    </row>
    <row r="82" spans="1:13" s="293" customFormat="1" ht="12.75" customHeight="1" x14ac:dyDescent="0.2">
      <c r="A82" s="288">
        <f t="shared" si="3"/>
        <v>78</v>
      </c>
      <c r="B82" s="637" t="s">
        <v>2917</v>
      </c>
      <c r="C82" s="638">
        <v>64740</v>
      </c>
      <c r="D82" s="639" t="s">
        <v>2918</v>
      </c>
      <c r="E82" s="648" t="s">
        <v>2919</v>
      </c>
      <c r="F82" s="624" t="s">
        <v>166</v>
      </c>
      <c r="G82" s="291">
        <f t="shared" si="4"/>
        <v>2</v>
      </c>
      <c r="H82" s="291" t="s">
        <v>101</v>
      </c>
      <c r="I82" s="188">
        <f t="shared" si="5"/>
        <v>1</v>
      </c>
      <c r="J82" s="188" t="e">
        <f>+IF(#REF!="Issued",1,IF(#REF!="Not Issued",2,"Nil"))</f>
        <v>#REF!</v>
      </c>
      <c r="K82" s="188" t="s">
        <v>2756</v>
      </c>
      <c r="L82" s="292"/>
      <c r="M82" s="96" t="s">
        <v>2757</v>
      </c>
    </row>
    <row r="83" spans="1:13" s="293" customFormat="1" ht="12.75" customHeight="1" x14ac:dyDescent="0.2">
      <c r="A83" s="288">
        <f t="shared" si="3"/>
        <v>79</v>
      </c>
      <c r="B83" s="637" t="s">
        <v>2922</v>
      </c>
      <c r="C83" s="638">
        <v>64741</v>
      </c>
      <c r="D83" s="639" t="s">
        <v>2923</v>
      </c>
      <c r="E83" s="648" t="s">
        <v>1984</v>
      </c>
      <c r="F83" s="624" t="s">
        <v>141</v>
      </c>
      <c r="G83" s="291">
        <f t="shared" si="4"/>
        <v>1</v>
      </c>
      <c r="H83" s="291" t="s">
        <v>101</v>
      </c>
      <c r="I83" s="188">
        <f t="shared" si="5"/>
        <v>1</v>
      </c>
      <c r="J83" s="188" t="e">
        <f>+IF(#REF!="Issued",1,IF(#REF!="Not Issued",2,"Nil"))</f>
        <v>#REF!</v>
      </c>
      <c r="K83" s="188" t="s">
        <v>2761</v>
      </c>
      <c r="L83" s="292"/>
      <c r="M83" s="96" t="s">
        <v>2762</v>
      </c>
    </row>
    <row r="84" spans="1:13" s="293" customFormat="1" ht="12.75" customHeight="1" x14ac:dyDescent="0.2">
      <c r="A84" s="288">
        <f t="shared" si="3"/>
        <v>80</v>
      </c>
      <c r="B84" s="637" t="s">
        <v>2926</v>
      </c>
      <c r="C84" s="638">
        <v>64742</v>
      </c>
      <c r="D84" s="639" t="s">
        <v>2927</v>
      </c>
      <c r="E84" s="648" t="s">
        <v>2928</v>
      </c>
      <c r="F84" s="624" t="s">
        <v>166</v>
      </c>
      <c r="G84" s="291">
        <f t="shared" si="4"/>
        <v>2</v>
      </c>
      <c r="H84" s="291" t="s">
        <v>101</v>
      </c>
      <c r="I84" s="188">
        <f t="shared" si="5"/>
        <v>1</v>
      </c>
      <c r="J84" s="188" t="e">
        <f>+IF(#REF!="Issued",1,IF(#REF!="Not Issued",2,"Nil"))</f>
        <v>#REF!</v>
      </c>
      <c r="K84" s="188" t="s">
        <v>2766</v>
      </c>
      <c r="L84" s="292"/>
      <c r="M84" s="96" t="s">
        <v>2767</v>
      </c>
    </row>
    <row r="85" spans="1:13" s="293" customFormat="1" ht="12.75" customHeight="1" x14ac:dyDescent="0.2">
      <c r="A85" s="288">
        <f t="shared" si="3"/>
        <v>81</v>
      </c>
      <c r="B85" s="637" t="s">
        <v>2936</v>
      </c>
      <c r="C85" s="638">
        <v>64744</v>
      </c>
      <c r="D85" s="639" t="s">
        <v>2338</v>
      </c>
      <c r="E85" s="648" t="s">
        <v>2937</v>
      </c>
      <c r="F85" s="624" t="s">
        <v>141</v>
      </c>
      <c r="G85" s="291">
        <f t="shared" si="4"/>
        <v>1</v>
      </c>
      <c r="H85" s="291" t="s">
        <v>101</v>
      </c>
      <c r="I85" s="188">
        <f t="shared" si="5"/>
        <v>1</v>
      </c>
      <c r="J85" s="188" t="e">
        <f>+IF(#REF!="Issued",1,IF(#REF!="Not Issued",2,"Nil"))</f>
        <v>#REF!</v>
      </c>
      <c r="K85" s="188" t="s">
        <v>2771</v>
      </c>
      <c r="L85" s="292"/>
      <c r="M85" s="96" t="s">
        <v>2772</v>
      </c>
    </row>
    <row r="86" spans="1:13" s="293" customFormat="1" ht="12.75" customHeight="1" x14ac:dyDescent="0.2">
      <c r="A86" s="288">
        <f t="shared" si="3"/>
        <v>82</v>
      </c>
      <c r="B86" s="637" t="s">
        <v>2940</v>
      </c>
      <c r="C86" s="638">
        <v>64745</v>
      </c>
      <c r="D86" s="639" t="s">
        <v>2941</v>
      </c>
      <c r="E86" s="648" t="s">
        <v>2942</v>
      </c>
      <c r="F86" s="624" t="s">
        <v>166</v>
      </c>
      <c r="G86" s="291">
        <f t="shared" si="4"/>
        <v>2</v>
      </c>
      <c r="H86" s="291" t="s">
        <v>101</v>
      </c>
      <c r="I86" s="188">
        <f t="shared" si="5"/>
        <v>1</v>
      </c>
      <c r="J86" s="188" t="e">
        <f>+IF(#REF!="Issued",1,IF(#REF!="Not Issued",2,"Nil"))</f>
        <v>#REF!</v>
      </c>
      <c r="K86" s="188" t="s">
        <v>2776</v>
      </c>
      <c r="L86" s="292"/>
      <c r="M86" s="96" t="s">
        <v>2777</v>
      </c>
    </row>
    <row r="87" spans="1:13" s="293" customFormat="1" ht="12.75" customHeight="1" x14ac:dyDescent="0.2">
      <c r="A87" s="288">
        <f t="shared" si="3"/>
        <v>83</v>
      </c>
      <c r="B87" s="637" t="s">
        <v>2945</v>
      </c>
      <c r="C87" s="638">
        <v>64746</v>
      </c>
      <c r="D87" s="639" t="s">
        <v>2946</v>
      </c>
      <c r="E87" s="648" t="s">
        <v>2947</v>
      </c>
      <c r="F87" s="624" t="s">
        <v>166</v>
      </c>
      <c r="G87" s="291">
        <f t="shared" si="4"/>
        <v>2</v>
      </c>
      <c r="H87" s="291" t="s">
        <v>101</v>
      </c>
      <c r="I87" s="188">
        <f t="shared" si="5"/>
        <v>1</v>
      </c>
      <c r="J87" s="188" t="e">
        <f>+IF(#REF!="Issued",1,IF(#REF!="Not Issued",2,"Nil"))</f>
        <v>#REF!</v>
      </c>
      <c r="K87" s="188" t="s">
        <v>2781</v>
      </c>
      <c r="L87" s="292"/>
      <c r="M87" s="96" t="s">
        <v>2782</v>
      </c>
    </row>
    <row r="88" spans="1:13" s="293" customFormat="1" ht="12.75" customHeight="1" x14ac:dyDescent="0.2">
      <c r="A88" s="288">
        <f t="shared" si="3"/>
        <v>84</v>
      </c>
      <c r="B88" s="637" t="s">
        <v>2950</v>
      </c>
      <c r="C88" s="638">
        <v>64747</v>
      </c>
      <c r="D88" s="639" t="s">
        <v>2951</v>
      </c>
      <c r="E88" s="648" t="s">
        <v>2952</v>
      </c>
      <c r="F88" s="624" t="s">
        <v>166</v>
      </c>
      <c r="G88" s="291">
        <f t="shared" si="4"/>
        <v>2</v>
      </c>
      <c r="H88" s="291" t="s">
        <v>101</v>
      </c>
      <c r="I88" s="188">
        <f t="shared" si="5"/>
        <v>1</v>
      </c>
      <c r="J88" s="188" t="e">
        <f>+IF(#REF!="Issued",1,IF(#REF!="Not Issued",2,"Nil"))</f>
        <v>#REF!</v>
      </c>
      <c r="K88" s="188" t="s">
        <v>2786</v>
      </c>
      <c r="L88" s="292"/>
      <c r="M88" s="96" t="s">
        <v>2787</v>
      </c>
    </row>
    <row r="89" spans="1:13" s="293" customFormat="1" ht="12.75" customHeight="1" x14ac:dyDescent="0.2">
      <c r="A89" s="288">
        <f t="shared" si="3"/>
        <v>85</v>
      </c>
      <c r="B89" s="637" t="s">
        <v>2960</v>
      </c>
      <c r="C89" s="638">
        <v>64749</v>
      </c>
      <c r="D89" s="639" t="s">
        <v>2961</v>
      </c>
      <c r="E89" s="648" t="s">
        <v>2962</v>
      </c>
      <c r="F89" s="624" t="s">
        <v>166</v>
      </c>
      <c r="G89" s="291">
        <f t="shared" si="4"/>
        <v>2</v>
      </c>
      <c r="H89" s="291" t="s">
        <v>101</v>
      </c>
      <c r="I89" s="188">
        <f t="shared" si="5"/>
        <v>1</v>
      </c>
      <c r="J89" s="188" t="e">
        <f>+IF(#REF!="Issued",1,IF(#REF!="Not Issued",2,"Nil"))</f>
        <v>#REF!</v>
      </c>
      <c r="K89" s="188" t="s">
        <v>2791</v>
      </c>
      <c r="L89" s="292"/>
      <c r="M89" s="96" t="s">
        <v>2792</v>
      </c>
    </row>
    <row r="90" spans="1:13" s="293" customFormat="1" ht="12.75" customHeight="1" x14ac:dyDescent="0.2">
      <c r="A90" s="288">
        <f t="shared" si="3"/>
        <v>86</v>
      </c>
      <c r="B90" s="637" t="s">
        <v>2965</v>
      </c>
      <c r="C90" s="638">
        <v>64750</v>
      </c>
      <c r="D90" s="639" t="s">
        <v>2966</v>
      </c>
      <c r="E90" s="648" t="s">
        <v>2967</v>
      </c>
      <c r="F90" s="624" t="s">
        <v>166</v>
      </c>
      <c r="G90" s="291">
        <f t="shared" si="4"/>
        <v>2</v>
      </c>
      <c r="H90" s="291" t="s">
        <v>101</v>
      </c>
      <c r="I90" s="188">
        <f t="shared" si="5"/>
        <v>1</v>
      </c>
      <c r="J90" s="188" t="e">
        <f>+IF(#REF!="Issued",1,IF(#REF!="Not Issued",2,"Nil"))</f>
        <v>#REF!</v>
      </c>
      <c r="K90" s="188" t="s">
        <v>2796</v>
      </c>
      <c r="L90" s="292"/>
      <c r="M90" s="96" t="s">
        <v>2797</v>
      </c>
    </row>
    <row r="91" spans="1:13" s="293" customFormat="1" ht="12.75" customHeight="1" x14ac:dyDescent="0.2">
      <c r="A91" s="288">
        <f t="shared" si="3"/>
        <v>87</v>
      </c>
      <c r="B91" s="637" t="s">
        <v>2970</v>
      </c>
      <c r="C91" s="638">
        <v>64751</v>
      </c>
      <c r="D91" s="639" t="s">
        <v>2971</v>
      </c>
      <c r="E91" s="648" t="s">
        <v>1571</v>
      </c>
      <c r="F91" s="624" t="s">
        <v>141</v>
      </c>
      <c r="G91" s="291">
        <f t="shared" si="4"/>
        <v>1</v>
      </c>
      <c r="H91" s="291" t="s">
        <v>101</v>
      </c>
      <c r="I91" s="188">
        <f t="shared" si="5"/>
        <v>1</v>
      </c>
      <c r="J91" s="188" t="e">
        <f>+IF(#REF!="Issued",1,IF(#REF!="Not Issued",2,"Nil"))</f>
        <v>#REF!</v>
      </c>
      <c r="K91" s="188" t="s">
        <v>2801</v>
      </c>
      <c r="L91" s="292"/>
      <c r="M91" s="96" t="s">
        <v>2802</v>
      </c>
    </row>
    <row r="92" spans="1:13" s="293" customFormat="1" ht="12.75" customHeight="1" x14ac:dyDescent="0.2">
      <c r="A92" s="288">
        <f t="shared" si="3"/>
        <v>88</v>
      </c>
      <c r="B92" s="637" t="s">
        <v>2974</v>
      </c>
      <c r="C92" s="638">
        <v>64752</v>
      </c>
      <c r="D92" s="639" t="s">
        <v>2975</v>
      </c>
      <c r="E92" s="648" t="s">
        <v>2976</v>
      </c>
      <c r="F92" s="624" t="s">
        <v>141</v>
      </c>
      <c r="G92" s="291">
        <f t="shared" si="4"/>
        <v>1</v>
      </c>
      <c r="H92" s="291" t="s">
        <v>101</v>
      </c>
      <c r="I92" s="188">
        <f t="shared" si="5"/>
        <v>1</v>
      </c>
      <c r="J92" s="188" t="e">
        <f>+IF(#REF!="Issued",1,IF(#REF!="Not Issued",2,"Nil"))</f>
        <v>#REF!</v>
      </c>
      <c r="K92" s="188" t="s">
        <v>2806</v>
      </c>
      <c r="L92" s="292"/>
      <c r="M92" s="96" t="s">
        <v>2807</v>
      </c>
    </row>
    <row r="93" spans="1:13" s="293" customFormat="1" ht="12.75" customHeight="1" x14ac:dyDescent="0.2">
      <c r="A93" s="288">
        <f t="shared" si="3"/>
        <v>89</v>
      </c>
      <c r="B93" s="637" t="s">
        <v>2979</v>
      </c>
      <c r="C93" s="638">
        <v>64753</v>
      </c>
      <c r="D93" s="639" t="s">
        <v>2980</v>
      </c>
      <c r="E93" s="648" t="s">
        <v>2981</v>
      </c>
      <c r="F93" s="624" t="s">
        <v>166</v>
      </c>
      <c r="G93" s="291">
        <f t="shared" si="4"/>
        <v>2</v>
      </c>
      <c r="H93" s="291" t="s">
        <v>101</v>
      </c>
      <c r="I93" s="188">
        <f t="shared" si="5"/>
        <v>1</v>
      </c>
      <c r="J93" s="188" t="e">
        <f>+IF(#REF!="Issued",1,IF(#REF!="Not Issued",2,"Nil"))</f>
        <v>#REF!</v>
      </c>
      <c r="K93" s="188" t="s">
        <v>2811</v>
      </c>
      <c r="L93" s="292"/>
      <c r="M93" s="96" t="s">
        <v>2812</v>
      </c>
    </row>
    <row r="94" spans="1:13" s="293" customFormat="1" ht="12.75" customHeight="1" x14ac:dyDescent="0.2">
      <c r="A94" s="288">
        <f t="shared" si="3"/>
        <v>90</v>
      </c>
      <c r="B94" s="637" t="s">
        <v>2989</v>
      </c>
      <c r="C94" s="638">
        <v>64755</v>
      </c>
      <c r="D94" s="639" t="s">
        <v>2990</v>
      </c>
      <c r="E94" s="648" t="s">
        <v>2991</v>
      </c>
      <c r="F94" s="624" t="s">
        <v>166</v>
      </c>
      <c r="G94" s="291">
        <f t="shared" si="4"/>
        <v>2</v>
      </c>
      <c r="H94" s="291" t="s">
        <v>101</v>
      </c>
      <c r="I94" s="188">
        <f t="shared" si="5"/>
        <v>1</v>
      </c>
      <c r="J94" s="188" t="e">
        <f>+IF(#REF!="Issued",1,IF(#REF!="Not Issued",2,"Nil"))</f>
        <v>#REF!</v>
      </c>
      <c r="K94" s="188" t="s">
        <v>2816</v>
      </c>
      <c r="L94" s="248"/>
      <c r="M94" s="96" t="s">
        <v>2817</v>
      </c>
    </row>
    <row r="95" spans="1:13" s="293" customFormat="1" ht="12.75" customHeight="1" x14ac:dyDescent="0.2">
      <c r="A95" s="288">
        <f t="shared" si="3"/>
        <v>91</v>
      </c>
      <c r="B95" s="637" t="s">
        <v>2994</v>
      </c>
      <c r="C95" s="638">
        <v>64756</v>
      </c>
      <c r="D95" s="639" t="s">
        <v>2995</v>
      </c>
      <c r="E95" s="648" t="s">
        <v>2996</v>
      </c>
      <c r="F95" s="624" t="s">
        <v>166</v>
      </c>
      <c r="G95" s="291">
        <f t="shared" si="4"/>
        <v>2</v>
      </c>
      <c r="H95" s="291" t="s">
        <v>101</v>
      </c>
      <c r="I95" s="188">
        <f t="shared" si="5"/>
        <v>1</v>
      </c>
      <c r="J95" s="188" t="e">
        <f>+IF(#REF!="Issued",1,IF(#REF!="Not Issued",2,"Nil"))</f>
        <v>#REF!</v>
      </c>
      <c r="K95" s="188" t="s">
        <v>2821</v>
      </c>
      <c r="L95" s="292"/>
      <c r="M95" s="96" t="s">
        <v>2822</v>
      </c>
    </row>
    <row r="96" spans="1:13" s="293" customFormat="1" ht="12.75" customHeight="1" x14ac:dyDescent="0.2">
      <c r="A96" s="288">
        <f t="shared" si="3"/>
        <v>92</v>
      </c>
      <c r="B96" s="637" t="s">
        <v>2999</v>
      </c>
      <c r="C96" s="638">
        <v>64757</v>
      </c>
      <c r="D96" s="639" t="s">
        <v>3000</v>
      </c>
      <c r="E96" s="648" t="s">
        <v>3001</v>
      </c>
      <c r="F96" s="624" t="s">
        <v>166</v>
      </c>
      <c r="G96" s="291">
        <f t="shared" si="4"/>
        <v>2</v>
      </c>
      <c r="H96" s="291" t="s">
        <v>101</v>
      </c>
      <c r="I96" s="188">
        <f t="shared" si="5"/>
        <v>1</v>
      </c>
      <c r="J96" s="188" t="e">
        <f>+IF(#REF!="Issued",1,IF(#REF!="Not Issued",2,"Nil"))</f>
        <v>#REF!</v>
      </c>
      <c r="K96" s="188" t="s">
        <v>2826</v>
      </c>
      <c r="L96" s="292"/>
      <c r="M96" s="96" t="s">
        <v>2827</v>
      </c>
    </row>
    <row r="97" spans="1:13" s="293" customFormat="1" ht="12.75" customHeight="1" x14ac:dyDescent="0.2">
      <c r="A97" s="288">
        <f t="shared" si="3"/>
        <v>93</v>
      </c>
      <c r="B97" s="637" t="s">
        <v>3004</v>
      </c>
      <c r="C97" s="638">
        <v>64758</v>
      </c>
      <c r="D97" s="639" t="s">
        <v>3005</v>
      </c>
      <c r="E97" s="648" t="s">
        <v>3006</v>
      </c>
      <c r="F97" s="624" t="s">
        <v>166</v>
      </c>
      <c r="G97" s="291">
        <f t="shared" si="4"/>
        <v>2</v>
      </c>
      <c r="H97" s="291" t="s">
        <v>101</v>
      </c>
      <c r="I97" s="188">
        <f t="shared" si="5"/>
        <v>1</v>
      </c>
      <c r="J97" s="188" t="e">
        <f>+IF(#REF!="Issued",1,IF(#REF!="Not Issued",2,"Nil"))</f>
        <v>#REF!</v>
      </c>
      <c r="K97" s="188" t="s">
        <v>2831</v>
      </c>
      <c r="L97" s="292"/>
      <c r="M97" s="96" t="s">
        <v>2832</v>
      </c>
    </row>
    <row r="98" spans="1:13" s="293" customFormat="1" ht="12.75" customHeight="1" x14ac:dyDescent="0.2">
      <c r="A98" s="288">
        <f t="shared" si="3"/>
        <v>94</v>
      </c>
      <c r="B98" s="637" t="s">
        <v>3024</v>
      </c>
      <c r="C98" s="638">
        <v>64761</v>
      </c>
      <c r="D98" s="639" t="s">
        <v>3025</v>
      </c>
      <c r="E98" s="648" t="s">
        <v>3026</v>
      </c>
      <c r="F98" s="624" t="s">
        <v>166</v>
      </c>
      <c r="G98" s="291">
        <f t="shared" si="4"/>
        <v>2</v>
      </c>
      <c r="H98" s="291" t="s">
        <v>101</v>
      </c>
      <c r="I98" s="188">
        <f t="shared" si="5"/>
        <v>1</v>
      </c>
      <c r="J98" s="188" t="e">
        <f>+IF(#REF!="Issued",1,IF(#REF!="Not Issued",2,"Nil"))</f>
        <v>#REF!</v>
      </c>
      <c r="K98" s="188" t="s">
        <v>2836</v>
      </c>
      <c r="L98" s="292"/>
      <c r="M98" s="96" t="s">
        <v>2837</v>
      </c>
    </row>
    <row r="99" spans="1:13" s="293" customFormat="1" ht="12.75" customHeight="1" x14ac:dyDescent="0.2">
      <c r="A99" s="288">
        <f t="shared" si="3"/>
        <v>95</v>
      </c>
      <c r="B99" s="637" t="s">
        <v>3029</v>
      </c>
      <c r="C99" s="638">
        <v>64762</v>
      </c>
      <c r="D99" s="639" t="s">
        <v>3030</v>
      </c>
      <c r="E99" s="648" t="s">
        <v>363</v>
      </c>
      <c r="F99" s="624" t="s">
        <v>166</v>
      </c>
      <c r="G99" s="291">
        <f t="shared" si="4"/>
        <v>2</v>
      </c>
      <c r="H99" s="291" t="s">
        <v>101</v>
      </c>
      <c r="I99" s="188">
        <f t="shared" si="5"/>
        <v>1</v>
      </c>
      <c r="J99" s="188" t="e">
        <f>+IF(#REF!="Issued",1,IF(#REF!="Not Issued",2,"Nil"))</f>
        <v>#REF!</v>
      </c>
      <c r="K99" s="188" t="s">
        <v>2841</v>
      </c>
      <c r="L99" s="292"/>
      <c r="M99" s="96" t="s">
        <v>2842</v>
      </c>
    </row>
    <row r="100" spans="1:13" s="293" customFormat="1" ht="12.75" customHeight="1" x14ac:dyDescent="0.2">
      <c r="A100" s="288">
        <f t="shared" si="3"/>
        <v>96</v>
      </c>
      <c r="B100" s="637" t="s">
        <v>3033</v>
      </c>
      <c r="C100" s="638">
        <v>64763</v>
      </c>
      <c r="D100" s="639" t="s">
        <v>3034</v>
      </c>
      <c r="E100" s="648" t="s">
        <v>3035</v>
      </c>
      <c r="F100" s="624" t="s">
        <v>166</v>
      </c>
      <c r="G100" s="291">
        <f t="shared" si="4"/>
        <v>2</v>
      </c>
      <c r="H100" s="291" t="s">
        <v>101</v>
      </c>
      <c r="I100" s="188">
        <f t="shared" si="5"/>
        <v>1</v>
      </c>
      <c r="J100" s="188" t="e">
        <f>+IF(#REF!="Issued",1,IF(#REF!="Not Issued",2,"Nil"))</f>
        <v>#REF!</v>
      </c>
      <c r="K100" s="188" t="s">
        <v>2846</v>
      </c>
      <c r="L100" s="292"/>
      <c r="M100" s="96" t="s">
        <v>2847</v>
      </c>
    </row>
    <row r="101" spans="1:13" s="293" customFormat="1" ht="12.75" customHeight="1" x14ac:dyDescent="0.2">
      <c r="A101" s="288">
        <f t="shared" si="3"/>
        <v>97</v>
      </c>
      <c r="B101" s="637" t="s">
        <v>3038</v>
      </c>
      <c r="C101" s="638">
        <v>64764</v>
      </c>
      <c r="D101" s="639" t="s">
        <v>3039</v>
      </c>
      <c r="E101" s="648" t="s">
        <v>3040</v>
      </c>
      <c r="F101" s="624" t="s">
        <v>166</v>
      </c>
      <c r="G101" s="291">
        <f t="shared" si="4"/>
        <v>2</v>
      </c>
      <c r="H101" s="291" t="s">
        <v>101</v>
      </c>
      <c r="I101" s="188">
        <f t="shared" si="5"/>
        <v>1</v>
      </c>
      <c r="J101" s="188" t="e">
        <f>+IF(#REF!="Issued",1,IF(#REF!="Not Issued",2,"Nil"))</f>
        <v>#REF!</v>
      </c>
      <c r="K101" s="188" t="s">
        <v>2851</v>
      </c>
      <c r="L101" s="292"/>
      <c r="M101" s="96" t="s">
        <v>2852</v>
      </c>
    </row>
    <row r="102" spans="1:13" s="293" customFormat="1" ht="12.75" customHeight="1" x14ac:dyDescent="0.2">
      <c r="A102" s="288">
        <f t="shared" si="3"/>
        <v>98</v>
      </c>
      <c r="B102" s="637" t="s">
        <v>3052</v>
      </c>
      <c r="C102" s="638">
        <v>64767</v>
      </c>
      <c r="D102" s="639" t="s">
        <v>3053</v>
      </c>
      <c r="E102" s="648" t="s">
        <v>3054</v>
      </c>
      <c r="F102" s="624" t="s">
        <v>166</v>
      </c>
      <c r="G102" s="291">
        <f t="shared" si="4"/>
        <v>2</v>
      </c>
      <c r="H102" s="291" t="s">
        <v>101</v>
      </c>
      <c r="I102" s="188">
        <f t="shared" si="5"/>
        <v>1</v>
      </c>
      <c r="J102" s="188" t="e">
        <f>+IF(#REF!="Issued",1,IF(#REF!="Not Issued",2,"Nil"))</f>
        <v>#REF!</v>
      </c>
      <c r="K102" s="188" t="s">
        <v>2856</v>
      </c>
      <c r="L102" s="292"/>
      <c r="M102" s="96" t="s">
        <v>2857</v>
      </c>
    </row>
    <row r="103" spans="1:13" s="293" customFormat="1" ht="12.75" customHeight="1" x14ac:dyDescent="0.2">
      <c r="A103" s="288">
        <f t="shared" si="3"/>
        <v>99</v>
      </c>
      <c r="B103" s="637" t="s">
        <v>3062</v>
      </c>
      <c r="C103" s="638">
        <v>64769</v>
      </c>
      <c r="D103" s="639" t="s">
        <v>3063</v>
      </c>
      <c r="E103" s="648" t="s">
        <v>3064</v>
      </c>
      <c r="F103" s="624" t="s">
        <v>166</v>
      </c>
      <c r="G103" s="291">
        <f t="shared" si="4"/>
        <v>2</v>
      </c>
      <c r="H103" s="291" t="s">
        <v>101</v>
      </c>
      <c r="I103" s="188">
        <f t="shared" si="5"/>
        <v>1</v>
      </c>
      <c r="J103" s="188" t="e">
        <f>+IF(#REF!="Issued",1,IF(#REF!="Not Issued",2,"Nil"))</f>
        <v>#REF!</v>
      </c>
      <c r="K103" s="188" t="s">
        <v>2861</v>
      </c>
      <c r="L103" s="292"/>
      <c r="M103" s="96" t="s">
        <v>2862</v>
      </c>
    </row>
    <row r="104" spans="1:13" s="293" customFormat="1" ht="12.75" customHeight="1" x14ac:dyDescent="0.2">
      <c r="A104" s="288">
        <f t="shared" si="3"/>
        <v>100</v>
      </c>
      <c r="B104" s="637" t="s">
        <v>3067</v>
      </c>
      <c r="C104" s="638">
        <v>64770</v>
      </c>
      <c r="D104" s="639" t="s">
        <v>3068</v>
      </c>
      <c r="E104" s="648" t="s">
        <v>3069</v>
      </c>
      <c r="F104" s="624" t="s">
        <v>166</v>
      </c>
      <c r="G104" s="291">
        <f t="shared" si="4"/>
        <v>2</v>
      </c>
      <c r="H104" s="291" t="s">
        <v>101</v>
      </c>
      <c r="I104" s="188">
        <f t="shared" si="5"/>
        <v>1</v>
      </c>
      <c r="J104" s="188" t="e">
        <f>+IF(#REF!="Issued",1,IF(#REF!="Not Issued",2,"Nil"))</f>
        <v>#REF!</v>
      </c>
      <c r="K104" s="188" t="s">
        <v>2866</v>
      </c>
      <c r="L104" s="292"/>
      <c r="M104" s="96" t="s">
        <v>2867</v>
      </c>
    </row>
    <row r="105" spans="1:13" s="293" customFormat="1" ht="12.75" customHeight="1" x14ac:dyDescent="0.2">
      <c r="A105" s="288">
        <f t="shared" si="3"/>
        <v>101</v>
      </c>
      <c r="B105" s="637" t="s">
        <v>3072</v>
      </c>
      <c r="C105" s="638">
        <v>64771</v>
      </c>
      <c r="D105" s="639" t="s">
        <v>3073</v>
      </c>
      <c r="E105" s="648" t="s">
        <v>812</v>
      </c>
      <c r="F105" s="624" t="s">
        <v>166</v>
      </c>
      <c r="G105" s="291">
        <f t="shared" si="4"/>
        <v>2</v>
      </c>
      <c r="H105" s="291" t="s">
        <v>101</v>
      </c>
      <c r="I105" s="188">
        <f t="shared" si="5"/>
        <v>1</v>
      </c>
      <c r="J105" s="188" t="e">
        <f>+IF(#REF!="Issued",1,IF(#REF!="Not Issued",2,"Nil"))</f>
        <v>#REF!</v>
      </c>
      <c r="K105" s="188" t="s">
        <v>2870</v>
      </c>
      <c r="L105" s="292"/>
      <c r="M105" s="96" t="s">
        <v>2871</v>
      </c>
    </row>
    <row r="106" spans="1:13" s="293" customFormat="1" ht="12.75" customHeight="1" x14ac:dyDescent="0.2">
      <c r="A106" s="288">
        <f t="shared" si="3"/>
        <v>102</v>
      </c>
      <c r="B106" s="637" t="s">
        <v>3079</v>
      </c>
      <c r="C106" s="638">
        <v>66233</v>
      </c>
      <c r="D106" s="639" t="s">
        <v>3080</v>
      </c>
      <c r="E106" s="648" t="s">
        <v>3081</v>
      </c>
      <c r="F106" s="624" t="s">
        <v>166</v>
      </c>
      <c r="G106" s="291">
        <f t="shared" si="4"/>
        <v>2</v>
      </c>
      <c r="H106" s="291" t="s">
        <v>101</v>
      </c>
      <c r="I106" s="188">
        <f t="shared" si="5"/>
        <v>1</v>
      </c>
      <c r="J106" s="188" t="e">
        <f>+IF(#REF!="Issued",1,IF(#REF!="Not Issued",2,"Nil"))</f>
        <v>#REF!</v>
      </c>
      <c r="K106" s="188" t="s">
        <v>2875</v>
      </c>
      <c r="L106" s="292"/>
      <c r="M106" s="96" t="s">
        <v>2876</v>
      </c>
    </row>
    <row r="107" spans="1:13" s="293" customFormat="1" ht="12.75" customHeight="1" x14ac:dyDescent="0.2">
      <c r="A107" s="288">
        <f t="shared" si="3"/>
        <v>103</v>
      </c>
      <c r="B107" s="637" t="s">
        <v>3084</v>
      </c>
      <c r="C107" s="638">
        <v>64773</v>
      </c>
      <c r="D107" s="639" t="s">
        <v>3085</v>
      </c>
      <c r="E107" s="648" t="s">
        <v>417</v>
      </c>
      <c r="F107" s="624" t="s">
        <v>141</v>
      </c>
      <c r="G107" s="291">
        <f t="shared" si="4"/>
        <v>1</v>
      </c>
      <c r="H107" s="291" t="s">
        <v>101</v>
      </c>
      <c r="I107" s="188">
        <f t="shared" si="5"/>
        <v>1</v>
      </c>
      <c r="J107" s="188" t="e">
        <f>+IF(#REF!="Issued",1,IF(#REF!="Not Issued",2,"Nil"))</f>
        <v>#REF!</v>
      </c>
      <c r="K107" s="188" t="s">
        <v>2880</v>
      </c>
      <c r="L107" s="292"/>
      <c r="M107" s="96" t="s">
        <v>2881</v>
      </c>
    </row>
    <row r="108" spans="1:13" s="293" customFormat="1" ht="12.75" customHeight="1" x14ac:dyDescent="0.2">
      <c r="A108" s="288">
        <f t="shared" si="3"/>
        <v>104</v>
      </c>
      <c r="B108" s="637" t="s">
        <v>3088</v>
      </c>
      <c r="C108" s="638">
        <v>64774</v>
      </c>
      <c r="D108" s="639" t="s">
        <v>3089</v>
      </c>
      <c r="E108" s="648" t="s">
        <v>3090</v>
      </c>
      <c r="F108" s="624" t="s">
        <v>141</v>
      </c>
      <c r="G108" s="291">
        <f t="shared" si="4"/>
        <v>1</v>
      </c>
      <c r="H108" s="291" t="s">
        <v>101</v>
      </c>
      <c r="I108" s="188">
        <f t="shared" si="5"/>
        <v>1</v>
      </c>
      <c r="J108" s="188" t="e">
        <f>+IF(#REF!="Issued",1,IF(#REF!="Not Issued",2,"Nil"))</f>
        <v>#REF!</v>
      </c>
      <c r="K108" s="188" t="s">
        <v>2885</v>
      </c>
      <c r="L108" s="292"/>
      <c r="M108" s="96" t="s">
        <v>2886</v>
      </c>
    </row>
    <row r="109" spans="1:13" s="293" customFormat="1" ht="12.75" customHeight="1" x14ac:dyDescent="0.2">
      <c r="A109" s="288">
        <f t="shared" si="3"/>
        <v>105</v>
      </c>
      <c r="B109" s="637" t="s">
        <v>3093</v>
      </c>
      <c r="C109" s="638">
        <v>64775</v>
      </c>
      <c r="D109" s="639" t="s">
        <v>3094</v>
      </c>
      <c r="E109" s="648" t="s">
        <v>3095</v>
      </c>
      <c r="F109" s="624" t="s">
        <v>166</v>
      </c>
      <c r="G109" s="291">
        <f t="shared" si="4"/>
        <v>2</v>
      </c>
      <c r="H109" s="291" t="s">
        <v>101</v>
      </c>
      <c r="I109" s="188">
        <f t="shared" si="5"/>
        <v>1</v>
      </c>
      <c r="J109" s="188" t="e">
        <f>+IF(#REF!="Issued",1,IF(#REF!="Not Issued",2,"Nil"))</f>
        <v>#REF!</v>
      </c>
      <c r="K109" s="188" t="s">
        <v>2890</v>
      </c>
      <c r="L109" s="292"/>
      <c r="M109" s="96" t="s">
        <v>2891</v>
      </c>
    </row>
    <row r="110" spans="1:13" s="293" customFormat="1" ht="12.75" customHeight="1" x14ac:dyDescent="0.2">
      <c r="A110" s="288">
        <f t="shared" si="3"/>
        <v>106</v>
      </c>
      <c r="B110" s="637" t="s">
        <v>3098</v>
      </c>
      <c r="C110" s="638">
        <v>64776</v>
      </c>
      <c r="D110" s="639" t="s">
        <v>3099</v>
      </c>
      <c r="E110" s="648" t="s">
        <v>3100</v>
      </c>
      <c r="F110" s="624" t="s">
        <v>141</v>
      </c>
      <c r="G110" s="291">
        <f t="shared" si="4"/>
        <v>1</v>
      </c>
      <c r="H110" s="291" t="s">
        <v>101</v>
      </c>
      <c r="I110" s="188">
        <f t="shared" si="5"/>
        <v>1</v>
      </c>
      <c r="J110" s="188" t="e">
        <f>+IF(#REF!="Issued",1,IF(#REF!="Not Issued",2,"Nil"))</f>
        <v>#REF!</v>
      </c>
      <c r="K110" s="188" t="s">
        <v>2895</v>
      </c>
      <c r="L110" s="292"/>
      <c r="M110" s="96" t="s">
        <v>2896</v>
      </c>
    </row>
    <row r="111" spans="1:13" s="293" customFormat="1" ht="12.75" customHeight="1" x14ac:dyDescent="0.2">
      <c r="A111" s="288">
        <f t="shared" si="3"/>
        <v>107</v>
      </c>
      <c r="B111" s="637" t="s">
        <v>3108</v>
      </c>
      <c r="C111" s="638">
        <v>64778</v>
      </c>
      <c r="D111" s="639" t="s">
        <v>3109</v>
      </c>
      <c r="E111" s="648" t="s">
        <v>3110</v>
      </c>
      <c r="F111" s="624" t="s">
        <v>141</v>
      </c>
      <c r="G111" s="291">
        <f t="shared" si="4"/>
        <v>1</v>
      </c>
      <c r="H111" s="291" t="s">
        <v>101</v>
      </c>
      <c r="I111" s="188">
        <f t="shared" si="5"/>
        <v>1</v>
      </c>
      <c r="J111" s="188" t="e">
        <f>+IF(#REF!="Issued",1,IF(#REF!="Not Issued",2,"Nil"))</f>
        <v>#REF!</v>
      </c>
      <c r="K111" s="188" t="s">
        <v>2900</v>
      </c>
      <c r="L111" s="292"/>
      <c r="M111" s="96" t="s">
        <v>2901</v>
      </c>
    </row>
    <row r="112" spans="1:13" s="293" customFormat="1" ht="12.75" customHeight="1" x14ac:dyDescent="0.2">
      <c r="A112" s="288">
        <f t="shared" si="3"/>
        <v>108</v>
      </c>
      <c r="B112" s="637" t="s">
        <v>3113</v>
      </c>
      <c r="C112" s="638">
        <v>64779</v>
      </c>
      <c r="D112" s="639" t="s">
        <v>3114</v>
      </c>
      <c r="E112" s="648" t="s">
        <v>3115</v>
      </c>
      <c r="F112" s="624" t="s">
        <v>141</v>
      </c>
      <c r="G112" s="291">
        <f t="shared" si="4"/>
        <v>1</v>
      </c>
      <c r="H112" s="291" t="s">
        <v>101</v>
      </c>
      <c r="I112" s="188">
        <f t="shared" si="5"/>
        <v>1</v>
      </c>
      <c r="J112" s="188" t="e">
        <f>+IF(#REF!="Issued",1,IF(#REF!="Not Issued",2,"Nil"))</f>
        <v>#REF!</v>
      </c>
      <c r="K112" s="188" t="s">
        <v>2905</v>
      </c>
      <c r="L112" s="292"/>
      <c r="M112" s="96" t="s">
        <v>2906</v>
      </c>
    </row>
    <row r="113" spans="1:13" s="293" customFormat="1" ht="12.75" customHeight="1" x14ac:dyDescent="0.2">
      <c r="A113" s="288">
        <f t="shared" si="3"/>
        <v>109</v>
      </c>
      <c r="B113" s="637" t="s">
        <v>3118</v>
      </c>
      <c r="C113" s="638">
        <v>64780</v>
      </c>
      <c r="D113" s="639" t="s">
        <v>3119</v>
      </c>
      <c r="E113" s="648" t="s">
        <v>3120</v>
      </c>
      <c r="F113" s="624" t="s">
        <v>166</v>
      </c>
      <c r="G113" s="291">
        <f t="shared" si="4"/>
        <v>2</v>
      </c>
      <c r="H113" s="291" t="s">
        <v>101</v>
      </c>
      <c r="I113" s="188">
        <f t="shared" si="5"/>
        <v>1</v>
      </c>
      <c r="J113" s="188" t="e">
        <f>+IF(#REF!="Issued",1,IF(#REF!="Not Issued",2,"Nil"))</f>
        <v>#REF!</v>
      </c>
      <c r="K113" s="188" t="s">
        <v>2910</v>
      </c>
      <c r="L113" s="292"/>
      <c r="M113" s="96" t="s">
        <v>2911</v>
      </c>
    </row>
    <row r="114" spans="1:13" s="293" customFormat="1" ht="12.75" customHeight="1" x14ac:dyDescent="0.2">
      <c r="A114" s="288">
        <f t="shared" si="3"/>
        <v>110</v>
      </c>
      <c r="B114" s="637" t="s">
        <v>3123</v>
      </c>
      <c r="C114" s="638">
        <v>64781</v>
      </c>
      <c r="D114" s="639" t="s">
        <v>3124</v>
      </c>
      <c r="E114" s="648" t="s">
        <v>3125</v>
      </c>
      <c r="F114" s="624" t="s">
        <v>141</v>
      </c>
      <c r="G114" s="291">
        <f t="shared" si="4"/>
        <v>1</v>
      </c>
      <c r="H114" s="291" t="s">
        <v>101</v>
      </c>
      <c r="I114" s="188">
        <f t="shared" si="5"/>
        <v>1</v>
      </c>
      <c r="J114" s="188" t="e">
        <f>+IF(#REF!="Issued",1,IF(#REF!="Not Issued",2,"Nil"))</f>
        <v>#REF!</v>
      </c>
      <c r="K114" s="188" t="s">
        <v>2915</v>
      </c>
      <c r="L114" s="292"/>
      <c r="M114" s="96" t="s">
        <v>2916</v>
      </c>
    </row>
    <row r="115" spans="1:13" s="293" customFormat="1" ht="12.75" customHeight="1" x14ac:dyDescent="0.2">
      <c r="A115" s="288">
        <f t="shared" si="3"/>
        <v>111</v>
      </c>
      <c r="B115" s="637" t="s">
        <v>3128</v>
      </c>
      <c r="C115" s="638">
        <v>64782</v>
      </c>
      <c r="D115" s="639" t="s">
        <v>3129</v>
      </c>
      <c r="E115" s="648" t="s">
        <v>417</v>
      </c>
      <c r="F115" s="624" t="s">
        <v>166</v>
      </c>
      <c r="G115" s="291">
        <f t="shared" si="4"/>
        <v>2</v>
      </c>
      <c r="H115" s="291" t="s">
        <v>101</v>
      </c>
      <c r="I115" s="188">
        <f t="shared" si="5"/>
        <v>1</v>
      </c>
      <c r="J115" s="188" t="e">
        <f>+IF(#REF!="Issued",1,IF(#REF!="Not Issued",2,"Nil"))</f>
        <v>#REF!</v>
      </c>
      <c r="K115" s="188" t="s">
        <v>2920</v>
      </c>
      <c r="L115" s="292"/>
      <c r="M115" s="96" t="s">
        <v>2921</v>
      </c>
    </row>
    <row r="116" spans="1:13" s="293" customFormat="1" ht="12.75" customHeight="1" x14ac:dyDescent="0.2">
      <c r="A116" s="288">
        <f t="shared" si="3"/>
        <v>112</v>
      </c>
      <c r="B116" s="637" t="s">
        <v>3132</v>
      </c>
      <c r="C116" s="638">
        <v>64783</v>
      </c>
      <c r="D116" s="639" t="s">
        <v>3133</v>
      </c>
      <c r="E116" s="648" t="s">
        <v>3134</v>
      </c>
      <c r="F116" s="624" t="s">
        <v>166</v>
      </c>
      <c r="G116" s="291">
        <f t="shared" si="4"/>
        <v>2</v>
      </c>
      <c r="H116" s="291" t="s">
        <v>101</v>
      </c>
      <c r="I116" s="188">
        <f t="shared" si="5"/>
        <v>1</v>
      </c>
      <c r="J116" s="188" t="e">
        <f>+IF(#REF!="Issued",1,IF(#REF!="Not Issued",2,"Nil"))</f>
        <v>#REF!</v>
      </c>
      <c r="K116" s="188" t="s">
        <v>2924</v>
      </c>
      <c r="L116" s="292"/>
      <c r="M116" s="96" t="s">
        <v>2925</v>
      </c>
    </row>
    <row r="117" spans="1:13" s="293" customFormat="1" ht="12.75" customHeight="1" x14ac:dyDescent="0.2">
      <c r="A117" s="288">
        <f t="shared" si="3"/>
        <v>113</v>
      </c>
      <c r="B117" s="637" t="s">
        <v>3137</v>
      </c>
      <c r="C117" s="638">
        <v>64784</v>
      </c>
      <c r="D117" s="639" t="s">
        <v>829</v>
      </c>
      <c r="E117" s="648" t="s">
        <v>3138</v>
      </c>
      <c r="F117" s="624" t="s">
        <v>141</v>
      </c>
      <c r="G117" s="291">
        <f t="shared" si="4"/>
        <v>1</v>
      </c>
      <c r="H117" s="291" t="s">
        <v>101</v>
      </c>
      <c r="I117" s="188">
        <f t="shared" si="5"/>
        <v>1</v>
      </c>
      <c r="J117" s="188" t="e">
        <f>+IF(#REF!="Issued",1,IF(#REF!="Not Issued",2,"Nil"))</f>
        <v>#REF!</v>
      </c>
      <c r="K117" s="188" t="s">
        <v>2929</v>
      </c>
      <c r="L117" s="292"/>
      <c r="M117" s="96" t="s">
        <v>2930</v>
      </c>
    </row>
    <row r="118" spans="1:13" s="293" customFormat="1" ht="12.75" customHeight="1" x14ac:dyDescent="0.2">
      <c r="A118" s="288">
        <f t="shared" si="3"/>
        <v>114</v>
      </c>
      <c r="B118" s="637" t="s">
        <v>3141</v>
      </c>
      <c r="C118" s="638">
        <v>64785</v>
      </c>
      <c r="D118" s="639" t="s">
        <v>3142</v>
      </c>
      <c r="E118" s="648" t="s">
        <v>3143</v>
      </c>
      <c r="F118" s="624" t="s">
        <v>166</v>
      </c>
      <c r="G118" s="291">
        <f t="shared" si="4"/>
        <v>2</v>
      </c>
      <c r="H118" s="291" t="s">
        <v>101</v>
      </c>
      <c r="I118" s="188">
        <f t="shared" si="5"/>
        <v>1</v>
      </c>
      <c r="J118" s="188" t="e">
        <f>+IF(#REF!="Issued",1,IF(#REF!="Not Issued",2,"Nil"))</f>
        <v>#REF!</v>
      </c>
      <c r="K118" s="188" t="s">
        <v>2934</v>
      </c>
      <c r="L118" s="292"/>
      <c r="M118" s="96" t="s">
        <v>2935</v>
      </c>
    </row>
    <row r="119" spans="1:13" s="293" customFormat="1" ht="12.75" customHeight="1" x14ac:dyDescent="0.2">
      <c r="A119" s="288">
        <f t="shared" si="3"/>
        <v>115</v>
      </c>
      <c r="B119" s="637" t="s">
        <v>3146</v>
      </c>
      <c r="C119" s="638">
        <v>64786</v>
      </c>
      <c r="D119" s="639" t="s">
        <v>3147</v>
      </c>
      <c r="E119" s="648" t="s">
        <v>3148</v>
      </c>
      <c r="F119" s="624" t="s">
        <v>166</v>
      </c>
      <c r="G119" s="291">
        <f t="shared" si="4"/>
        <v>2</v>
      </c>
      <c r="H119" s="291" t="s">
        <v>101</v>
      </c>
      <c r="I119" s="188">
        <f t="shared" si="5"/>
        <v>1</v>
      </c>
      <c r="J119" s="188" t="e">
        <f>+IF(#REF!="Issued",1,IF(#REF!="Not Issued",2,"Nil"))</f>
        <v>#REF!</v>
      </c>
      <c r="K119" s="188" t="s">
        <v>2938</v>
      </c>
      <c r="L119" s="292"/>
      <c r="M119" s="96" t="s">
        <v>2939</v>
      </c>
    </row>
    <row r="120" spans="1:13" s="293" customFormat="1" ht="12.75" customHeight="1" x14ac:dyDescent="0.2">
      <c r="A120" s="288">
        <f t="shared" si="3"/>
        <v>116</v>
      </c>
      <c r="B120" s="637" t="s">
        <v>3156</v>
      </c>
      <c r="C120" s="638">
        <v>64788</v>
      </c>
      <c r="D120" s="639" t="s">
        <v>3157</v>
      </c>
      <c r="E120" s="648" t="s">
        <v>3158</v>
      </c>
      <c r="F120" s="624" t="s">
        <v>166</v>
      </c>
      <c r="G120" s="291">
        <f t="shared" si="4"/>
        <v>2</v>
      </c>
      <c r="H120" s="291" t="s">
        <v>101</v>
      </c>
      <c r="I120" s="188">
        <f t="shared" si="5"/>
        <v>1</v>
      </c>
      <c r="J120" s="188" t="e">
        <f>+IF(#REF!="Issued",1,IF(#REF!="Not Issued",2,"Nil"))</f>
        <v>#REF!</v>
      </c>
      <c r="K120" s="188" t="s">
        <v>2943</v>
      </c>
      <c r="L120" s="292"/>
      <c r="M120" s="96" t="s">
        <v>2944</v>
      </c>
    </row>
    <row r="121" spans="1:13" s="293" customFormat="1" ht="12.75" customHeight="1" x14ac:dyDescent="0.2">
      <c r="A121" s="288">
        <f t="shared" si="3"/>
        <v>117</v>
      </c>
      <c r="B121" s="637" t="s">
        <v>3161</v>
      </c>
      <c r="C121" s="638">
        <v>64789</v>
      </c>
      <c r="D121" s="639" t="s">
        <v>3162</v>
      </c>
      <c r="E121" s="648" t="s">
        <v>3163</v>
      </c>
      <c r="F121" s="624" t="s">
        <v>166</v>
      </c>
      <c r="G121" s="291">
        <f t="shared" si="4"/>
        <v>2</v>
      </c>
      <c r="H121" s="291" t="s">
        <v>101</v>
      </c>
      <c r="I121" s="188">
        <f t="shared" si="5"/>
        <v>1</v>
      </c>
      <c r="J121" s="188" t="e">
        <f>+IF(#REF!="Issued",1,IF(#REF!="Not Issued",2,"Nil"))</f>
        <v>#REF!</v>
      </c>
      <c r="K121" s="188" t="s">
        <v>2948</v>
      </c>
      <c r="L121" s="292"/>
      <c r="M121" s="96" t="s">
        <v>2949</v>
      </c>
    </row>
    <row r="122" spans="1:13" s="293" customFormat="1" ht="12.75" customHeight="1" x14ac:dyDescent="0.2">
      <c r="A122" s="288">
        <f t="shared" si="3"/>
        <v>118</v>
      </c>
      <c r="B122" s="637" t="s">
        <v>3171</v>
      </c>
      <c r="C122" s="638">
        <v>64791</v>
      </c>
      <c r="D122" s="639" t="s">
        <v>3172</v>
      </c>
      <c r="E122" s="648" t="s">
        <v>3173</v>
      </c>
      <c r="F122" s="624" t="s">
        <v>141</v>
      </c>
      <c r="G122" s="291">
        <f t="shared" si="4"/>
        <v>1</v>
      </c>
      <c r="H122" s="291" t="s">
        <v>101</v>
      </c>
      <c r="I122" s="188">
        <f t="shared" si="5"/>
        <v>1</v>
      </c>
      <c r="J122" s="188" t="e">
        <f>+IF(#REF!="Issued",1,IF(#REF!="Not Issued",2,"Nil"))</f>
        <v>#REF!</v>
      </c>
      <c r="K122" s="188" t="s">
        <v>2953</v>
      </c>
      <c r="L122" s="292"/>
      <c r="M122" s="96" t="s">
        <v>2954</v>
      </c>
    </row>
    <row r="123" spans="1:13" s="293" customFormat="1" ht="12.75" customHeight="1" x14ac:dyDescent="0.2">
      <c r="A123" s="288">
        <f t="shared" si="3"/>
        <v>119</v>
      </c>
      <c r="B123" s="637" t="s">
        <v>3176</v>
      </c>
      <c r="C123" s="638">
        <v>66234</v>
      </c>
      <c r="D123" s="639" t="s">
        <v>3177</v>
      </c>
      <c r="E123" s="648" t="s">
        <v>3178</v>
      </c>
      <c r="F123" s="624" t="s">
        <v>166</v>
      </c>
      <c r="G123" s="291">
        <f t="shared" si="4"/>
        <v>2</v>
      </c>
      <c r="H123" s="291" t="s">
        <v>101</v>
      </c>
      <c r="I123" s="188">
        <f t="shared" si="5"/>
        <v>1</v>
      </c>
      <c r="J123" s="188" t="e">
        <f>+IF(#REF!="Issued",1,IF(#REF!="Not Issued",2,"Nil"))</f>
        <v>#REF!</v>
      </c>
      <c r="K123" s="188" t="s">
        <v>2958</v>
      </c>
      <c r="L123" s="292"/>
      <c r="M123" s="96" t="s">
        <v>2959</v>
      </c>
    </row>
    <row r="124" spans="1:13" s="293" customFormat="1" ht="12.75" customHeight="1" x14ac:dyDescent="0.2">
      <c r="A124" s="288">
        <f t="shared" si="3"/>
        <v>120</v>
      </c>
      <c r="B124" s="637" t="s">
        <v>3181</v>
      </c>
      <c r="C124" s="638">
        <v>64792</v>
      </c>
      <c r="D124" s="639" t="s">
        <v>3182</v>
      </c>
      <c r="E124" s="648" t="s">
        <v>3183</v>
      </c>
      <c r="F124" s="624" t="s">
        <v>141</v>
      </c>
      <c r="G124" s="291">
        <f t="shared" si="4"/>
        <v>1</v>
      </c>
      <c r="H124" s="291" t="s">
        <v>101</v>
      </c>
      <c r="I124" s="188">
        <f t="shared" si="5"/>
        <v>1</v>
      </c>
      <c r="J124" s="188" t="e">
        <f>+IF(#REF!="Issued",1,IF(#REF!="Not Issued",2,"Nil"))</f>
        <v>#REF!</v>
      </c>
      <c r="K124" s="188" t="s">
        <v>2963</v>
      </c>
      <c r="L124" s="292"/>
      <c r="M124" s="96" t="s">
        <v>2964</v>
      </c>
    </row>
    <row r="125" spans="1:13" s="293" customFormat="1" ht="12.75" customHeight="1" x14ac:dyDescent="0.2">
      <c r="A125" s="288">
        <f t="shared" si="3"/>
        <v>121</v>
      </c>
      <c r="B125" s="637" t="s">
        <v>3186</v>
      </c>
      <c r="C125" s="638">
        <v>64793</v>
      </c>
      <c r="D125" s="639" t="s">
        <v>3187</v>
      </c>
      <c r="E125" s="648" t="s">
        <v>3188</v>
      </c>
      <c r="F125" s="624" t="s">
        <v>141</v>
      </c>
      <c r="G125" s="291">
        <f t="shared" si="4"/>
        <v>1</v>
      </c>
      <c r="H125" s="291" t="s">
        <v>101</v>
      </c>
      <c r="I125" s="188">
        <f t="shared" si="5"/>
        <v>1</v>
      </c>
      <c r="J125" s="188" t="e">
        <f>+IF(#REF!="Issued",1,IF(#REF!="Not Issued",2,"Nil"))</f>
        <v>#REF!</v>
      </c>
      <c r="K125" s="188" t="s">
        <v>2968</v>
      </c>
      <c r="L125" s="292"/>
      <c r="M125" s="96" t="s">
        <v>2969</v>
      </c>
    </row>
    <row r="126" spans="1:13" s="293" customFormat="1" ht="12.75" customHeight="1" x14ac:dyDescent="0.2">
      <c r="A126" s="288">
        <f t="shared" si="3"/>
        <v>122</v>
      </c>
      <c r="B126" s="637" t="s">
        <v>3191</v>
      </c>
      <c r="C126" s="638">
        <v>64794</v>
      </c>
      <c r="D126" s="639" t="s">
        <v>3192</v>
      </c>
      <c r="E126" s="648" t="s">
        <v>3193</v>
      </c>
      <c r="F126" s="624" t="s">
        <v>166</v>
      </c>
      <c r="G126" s="291">
        <f t="shared" si="4"/>
        <v>2</v>
      </c>
      <c r="H126" s="291" t="s">
        <v>101</v>
      </c>
      <c r="I126" s="188">
        <f t="shared" si="5"/>
        <v>1</v>
      </c>
      <c r="J126" s="188" t="e">
        <f>+IF(#REF!="Issued",1,IF(#REF!="Not Issued",2,"Nil"))</f>
        <v>#REF!</v>
      </c>
      <c r="K126" s="188" t="s">
        <v>2972</v>
      </c>
      <c r="L126" s="292"/>
      <c r="M126" s="96" t="s">
        <v>2973</v>
      </c>
    </row>
    <row r="127" spans="1:13" s="293" customFormat="1" ht="12.75" customHeight="1" x14ac:dyDescent="0.2">
      <c r="A127" s="288">
        <f t="shared" si="3"/>
        <v>123</v>
      </c>
      <c r="B127" s="637" t="s">
        <v>3196</v>
      </c>
      <c r="C127" s="638">
        <v>64795</v>
      </c>
      <c r="D127" s="639" t="s">
        <v>3197</v>
      </c>
      <c r="E127" s="648" t="s">
        <v>3198</v>
      </c>
      <c r="F127" s="624" t="s">
        <v>166</v>
      </c>
      <c r="G127" s="291">
        <f t="shared" si="4"/>
        <v>2</v>
      </c>
      <c r="H127" s="291" t="s">
        <v>101</v>
      </c>
      <c r="I127" s="188">
        <f t="shared" si="5"/>
        <v>1</v>
      </c>
      <c r="J127" s="188" t="e">
        <f>+IF(#REF!="Issued",1,IF(#REF!="Not Issued",2,"Nil"))</f>
        <v>#REF!</v>
      </c>
      <c r="K127" s="188" t="s">
        <v>2977</v>
      </c>
      <c r="L127" s="292"/>
      <c r="M127" s="96" t="s">
        <v>2978</v>
      </c>
    </row>
    <row r="128" spans="1:13" s="293" customFormat="1" ht="12.75" customHeight="1" x14ac:dyDescent="0.2">
      <c r="A128" s="288">
        <f t="shared" si="3"/>
        <v>124</v>
      </c>
      <c r="B128" s="637" t="s">
        <v>3201</v>
      </c>
      <c r="C128" s="638">
        <v>64796</v>
      </c>
      <c r="D128" s="639" t="s">
        <v>3202</v>
      </c>
      <c r="E128" s="648" t="s">
        <v>308</v>
      </c>
      <c r="F128" s="624" t="s">
        <v>141</v>
      </c>
      <c r="G128" s="291">
        <f t="shared" si="4"/>
        <v>1</v>
      </c>
      <c r="H128" s="291" t="s">
        <v>101</v>
      </c>
      <c r="I128" s="188">
        <f t="shared" si="5"/>
        <v>1</v>
      </c>
      <c r="J128" s="188" t="e">
        <f>+IF(#REF!="Issued",1,IF(#REF!="Not Issued",2,"Nil"))</f>
        <v>#REF!</v>
      </c>
      <c r="K128" s="188" t="s">
        <v>2982</v>
      </c>
      <c r="L128" s="292"/>
      <c r="M128" s="96" t="s">
        <v>2983</v>
      </c>
    </row>
    <row r="129" spans="1:13" s="293" customFormat="1" ht="12.75" customHeight="1" x14ac:dyDescent="0.2">
      <c r="A129" s="288">
        <f t="shared" si="3"/>
        <v>125</v>
      </c>
      <c r="B129" s="637" t="s">
        <v>3205</v>
      </c>
      <c r="C129" s="638">
        <v>64797</v>
      </c>
      <c r="D129" s="639" t="s">
        <v>3206</v>
      </c>
      <c r="E129" s="648" t="s">
        <v>3207</v>
      </c>
      <c r="F129" s="624" t="s">
        <v>166</v>
      </c>
      <c r="G129" s="291">
        <f t="shared" si="4"/>
        <v>2</v>
      </c>
      <c r="H129" s="291" t="s">
        <v>101</v>
      </c>
      <c r="I129" s="188">
        <f t="shared" si="5"/>
        <v>1</v>
      </c>
      <c r="J129" s="188" t="e">
        <f>+IF(#REF!="Issued",1,IF(#REF!="Not Issued",2,"Nil"))</f>
        <v>#REF!</v>
      </c>
      <c r="K129" s="188" t="s">
        <v>2987</v>
      </c>
      <c r="L129" s="292"/>
      <c r="M129" s="96" t="s">
        <v>2988</v>
      </c>
    </row>
    <row r="130" spans="1:13" s="293" customFormat="1" ht="12.75" customHeight="1" x14ac:dyDescent="0.2">
      <c r="A130" s="288">
        <f t="shared" si="3"/>
        <v>126</v>
      </c>
      <c r="B130" s="637" t="s">
        <v>3210</v>
      </c>
      <c r="C130" s="638">
        <v>64798</v>
      </c>
      <c r="D130" s="639" t="s">
        <v>3211</v>
      </c>
      <c r="E130" s="648" t="s">
        <v>3212</v>
      </c>
      <c r="F130" s="624" t="s">
        <v>166</v>
      </c>
      <c r="G130" s="291">
        <f t="shared" si="4"/>
        <v>2</v>
      </c>
      <c r="H130" s="291" t="s">
        <v>101</v>
      </c>
      <c r="I130" s="188">
        <f t="shared" si="5"/>
        <v>1</v>
      </c>
      <c r="J130" s="188" t="e">
        <f>+IF(#REF!="Issued",1,IF(#REF!="Not Issued",2,"Nil"))</f>
        <v>#REF!</v>
      </c>
      <c r="K130" s="188" t="s">
        <v>2992</v>
      </c>
      <c r="L130" s="292"/>
      <c r="M130" s="96" t="s">
        <v>2993</v>
      </c>
    </row>
    <row r="131" spans="1:13" s="293" customFormat="1" ht="12.75" customHeight="1" x14ac:dyDescent="0.2">
      <c r="A131" s="288">
        <f t="shared" si="3"/>
        <v>127</v>
      </c>
      <c r="B131" s="637" t="s">
        <v>3215</v>
      </c>
      <c r="C131" s="638">
        <v>64799</v>
      </c>
      <c r="D131" s="639" t="s">
        <v>3216</v>
      </c>
      <c r="E131" s="648" t="s">
        <v>3217</v>
      </c>
      <c r="F131" s="624" t="s">
        <v>166</v>
      </c>
      <c r="G131" s="291">
        <f t="shared" si="4"/>
        <v>2</v>
      </c>
      <c r="H131" s="291" t="s">
        <v>101</v>
      </c>
      <c r="I131" s="188">
        <f t="shared" si="5"/>
        <v>1</v>
      </c>
      <c r="J131" s="188" t="e">
        <f>+IF(#REF!="Issued",1,IF(#REF!="Not Issued",2,"Nil"))</f>
        <v>#REF!</v>
      </c>
      <c r="K131" s="188" t="s">
        <v>2997</v>
      </c>
      <c r="L131" s="300"/>
      <c r="M131" s="96" t="s">
        <v>2998</v>
      </c>
    </row>
    <row r="132" spans="1:13" s="293" customFormat="1" ht="12.75" customHeight="1" x14ac:dyDescent="0.2">
      <c r="A132" s="288">
        <f t="shared" si="3"/>
        <v>128</v>
      </c>
      <c r="B132" s="637" t="s">
        <v>3220</v>
      </c>
      <c r="C132" s="638">
        <v>64800</v>
      </c>
      <c r="D132" s="639" t="s">
        <v>3221</v>
      </c>
      <c r="E132" s="648" t="s">
        <v>1031</v>
      </c>
      <c r="F132" s="624" t="s">
        <v>166</v>
      </c>
      <c r="G132" s="291">
        <f t="shared" si="4"/>
        <v>2</v>
      </c>
      <c r="H132" s="291" t="s">
        <v>101</v>
      </c>
      <c r="I132" s="188">
        <f t="shared" si="5"/>
        <v>1</v>
      </c>
      <c r="J132" s="188" t="e">
        <f>+IF(#REF!="Issued",1,IF(#REF!="Not Issued",2,"Nil"))</f>
        <v>#REF!</v>
      </c>
      <c r="K132" s="188" t="s">
        <v>3002</v>
      </c>
      <c r="L132" s="292"/>
      <c r="M132" s="96" t="s">
        <v>3003</v>
      </c>
    </row>
    <row r="133" spans="1:13" s="293" customFormat="1" ht="12.75" customHeight="1" x14ac:dyDescent="0.2">
      <c r="A133" s="288">
        <f t="shared" ref="A133:A196" si="6">+A132+1</f>
        <v>129</v>
      </c>
      <c r="B133" s="637" t="s">
        <v>3224</v>
      </c>
      <c r="C133" s="638">
        <v>64801</v>
      </c>
      <c r="D133" s="639" t="s">
        <v>3225</v>
      </c>
      <c r="E133" s="648" t="s">
        <v>985</v>
      </c>
      <c r="F133" s="624" t="s">
        <v>166</v>
      </c>
      <c r="G133" s="291">
        <f t="shared" ref="G133:G196" si="7">+IF(F133="M",1,IF(F133="f",2,IF(F133="Civ",3,"Error")))</f>
        <v>2</v>
      </c>
      <c r="H133" s="291" t="s">
        <v>101</v>
      </c>
      <c r="I133" s="188">
        <f t="shared" ref="I133:I196" si="8">+IF(H133="Incomplete",5,IF(H133="Complete",1,IF(H133="Incomplete",2,IF(H133="Left",3,IF(H133="Dropped",4,"Error")))))</f>
        <v>1</v>
      </c>
      <c r="J133" s="188" t="e">
        <f>+IF(#REF!="Issued",1,IF(#REF!="Not Issued",2,"Nil"))</f>
        <v>#REF!</v>
      </c>
      <c r="K133" s="188" t="s">
        <v>3007</v>
      </c>
      <c r="L133" s="292"/>
      <c r="M133" s="96" t="s">
        <v>3008</v>
      </c>
    </row>
    <row r="134" spans="1:13" s="293" customFormat="1" ht="12.75" customHeight="1" x14ac:dyDescent="0.2">
      <c r="A134" s="288">
        <f t="shared" si="6"/>
        <v>130</v>
      </c>
      <c r="B134" s="637" t="s">
        <v>3228</v>
      </c>
      <c r="C134" s="638">
        <v>64802</v>
      </c>
      <c r="D134" s="639" t="s">
        <v>3229</v>
      </c>
      <c r="E134" s="648" t="s">
        <v>3230</v>
      </c>
      <c r="F134" s="624" t="s">
        <v>141</v>
      </c>
      <c r="G134" s="291">
        <f t="shared" si="7"/>
        <v>1</v>
      </c>
      <c r="H134" s="291" t="s">
        <v>101</v>
      </c>
      <c r="I134" s="188">
        <f t="shared" si="8"/>
        <v>1</v>
      </c>
      <c r="J134" s="188" t="e">
        <f>+IF(#REF!="Issued",1,IF(#REF!="Not Issued",2,"Nil"))</f>
        <v>#REF!</v>
      </c>
      <c r="K134" s="188" t="s">
        <v>3012</v>
      </c>
      <c r="L134" s="292"/>
      <c r="M134" s="96" t="s">
        <v>3013</v>
      </c>
    </row>
    <row r="135" spans="1:13" s="293" customFormat="1" ht="12.75" customHeight="1" x14ac:dyDescent="0.2">
      <c r="A135" s="288">
        <f t="shared" si="6"/>
        <v>131</v>
      </c>
      <c r="B135" s="637" t="s">
        <v>3233</v>
      </c>
      <c r="C135" s="638">
        <v>64803</v>
      </c>
      <c r="D135" s="639" t="s">
        <v>3234</v>
      </c>
      <c r="E135" s="648" t="s">
        <v>3235</v>
      </c>
      <c r="F135" s="624" t="s">
        <v>141</v>
      </c>
      <c r="G135" s="291">
        <f t="shared" si="7"/>
        <v>1</v>
      </c>
      <c r="H135" s="291" t="s">
        <v>101</v>
      </c>
      <c r="I135" s="188">
        <f t="shared" si="8"/>
        <v>1</v>
      </c>
      <c r="J135" s="188" t="e">
        <f>+IF(#REF!="Issued",1,IF(#REF!="Not Issued",2,"Nil"))</f>
        <v>#REF!</v>
      </c>
      <c r="K135" s="188" t="s">
        <v>3017</v>
      </c>
      <c r="L135" s="292"/>
      <c r="M135" s="96" t="s">
        <v>3018</v>
      </c>
    </row>
    <row r="136" spans="1:13" s="293" customFormat="1" ht="12.75" customHeight="1" x14ac:dyDescent="0.2">
      <c r="A136" s="288">
        <f t="shared" si="6"/>
        <v>132</v>
      </c>
      <c r="B136" s="637" t="s">
        <v>3243</v>
      </c>
      <c r="C136" s="638">
        <v>64805</v>
      </c>
      <c r="D136" s="639" t="s">
        <v>3244</v>
      </c>
      <c r="E136" s="648" t="s">
        <v>2412</v>
      </c>
      <c r="F136" s="624" t="s">
        <v>141</v>
      </c>
      <c r="G136" s="291">
        <f t="shared" si="7"/>
        <v>1</v>
      </c>
      <c r="H136" s="291" t="s">
        <v>101</v>
      </c>
      <c r="I136" s="188">
        <f t="shared" si="8"/>
        <v>1</v>
      </c>
      <c r="J136" s="188" t="e">
        <f>+IF(#REF!="Issued",1,IF(#REF!="Not Issued",2,"Nil"))</f>
        <v>#REF!</v>
      </c>
      <c r="K136" s="188" t="s">
        <v>3022</v>
      </c>
      <c r="L136" s="292"/>
      <c r="M136" s="96" t="s">
        <v>3023</v>
      </c>
    </row>
    <row r="137" spans="1:13" s="293" customFormat="1" ht="12.75" customHeight="1" x14ac:dyDescent="0.2">
      <c r="A137" s="288">
        <f t="shared" si="6"/>
        <v>133</v>
      </c>
      <c r="B137" s="637" t="s">
        <v>3247</v>
      </c>
      <c r="C137" s="638">
        <v>64806</v>
      </c>
      <c r="D137" s="639" t="s">
        <v>3248</v>
      </c>
      <c r="E137" s="648" t="s">
        <v>3249</v>
      </c>
      <c r="F137" s="624" t="s">
        <v>166</v>
      </c>
      <c r="G137" s="291">
        <f t="shared" si="7"/>
        <v>2</v>
      </c>
      <c r="H137" s="291" t="s">
        <v>101</v>
      </c>
      <c r="I137" s="188">
        <f t="shared" si="8"/>
        <v>1</v>
      </c>
      <c r="J137" s="188" t="e">
        <f>+IF(#REF!="Issued",1,IF(#REF!="Not Issued",2,"Nil"))</f>
        <v>#REF!</v>
      </c>
      <c r="K137" s="188" t="s">
        <v>3027</v>
      </c>
      <c r="L137" s="292"/>
      <c r="M137" s="96" t="s">
        <v>3028</v>
      </c>
    </row>
    <row r="138" spans="1:13" s="293" customFormat="1" ht="12.75" customHeight="1" x14ac:dyDescent="0.2">
      <c r="A138" s="288">
        <f t="shared" si="6"/>
        <v>134</v>
      </c>
      <c r="B138" s="637" t="s">
        <v>3252</v>
      </c>
      <c r="C138" s="638">
        <v>64807</v>
      </c>
      <c r="D138" s="639" t="s">
        <v>3253</v>
      </c>
      <c r="E138" s="648" t="s">
        <v>3254</v>
      </c>
      <c r="F138" s="624" t="s">
        <v>166</v>
      </c>
      <c r="G138" s="291">
        <f t="shared" si="7"/>
        <v>2</v>
      </c>
      <c r="H138" s="291" t="s">
        <v>101</v>
      </c>
      <c r="I138" s="188">
        <f t="shared" si="8"/>
        <v>1</v>
      </c>
      <c r="J138" s="188" t="e">
        <f>+IF(#REF!="Issued",1,IF(#REF!="Not Issued",2,"Nil"))</f>
        <v>#REF!</v>
      </c>
      <c r="K138" s="188" t="s">
        <v>3031</v>
      </c>
      <c r="L138" s="292"/>
      <c r="M138" s="96" t="s">
        <v>3032</v>
      </c>
    </row>
    <row r="139" spans="1:13" s="293" customFormat="1" ht="12.75" customHeight="1" x14ac:dyDescent="0.2">
      <c r="A139" s="288">
        <f t="shared" si="6"/>
        <v>135</v>
      </c>
      <c r="B139" s="637" t="s">
        <v>3257</v>
      </c>
      <c r="C139" s="638">
        <v>64808</v>
      </c>
      <c r="D139" s="639" t="s">
        <v>3258</v>
      </c>
      <c r="E139" s="648" t="s">
        <v>3259</v>
      </c>
      <c r="F139" s="624" t="s">
        <v>166</v>
      </c>
      <c r="G139" s="291">
        <f t="shared" si="7"/>
        <v>2</v>
      </c>
      <c r="H139" s="291" t="s">
        <v>101</v>
      </c>
      <c r="I139" s="188">
        <f t="shared" si="8"/>
        <v>1</v>
      </c>
      <c r="J139" s="188" t="e">
        <f>+IF(#REF!="Issued",1,IF(#REF!="Not Issued",2,"Nil"))</f>
        <v>#REF!</v>
      </c>
      <c r="K139" s="188" t="s">
        <v>3036</v>
      </c>
      <c r="L139" s="292"/>
      <c r="M139" s="96" t="s">
        <v>3037</v>
      </c>
    </row>
    <row r="140" spans="1:13" s="293" customFormat="1" ht="12.75" customHeight="1" x14ac:dyDescent="0.2">
      <c r="A140" s="288">
        <f t="shared" si="6"/>
        <v>136</v>
      </c>
      <c r="B140" s="637" t="s">
        <v>3262</v>
      </c>
      <c r="C140" s="638">
        <v>64809</v>
      </c>
      <c r="D140" s="639" t="s">
        <v>3263</v>
      </c>
      <c r="E140" s="648" t="s">
        <v>3264</v>
      </c>
      <c r="F140" s="624" t="s">
        <v>166</v>
      </c>
      <c r="G140" s="291">
        <f t="shared" si="7"/>
        <v>2</v>
      </c>
      <c r="H140" s="291" t="s">
        <v>101</v>
      </c>
      <c r="I140" s="188">
        <f t="shared" si="8"/>
        <v>1</v>
      </c>
      <c r="J140" s="188" t="e">
        <f>+IF(#REF!="Issued",1,IF(#REF!="Not Issued",2,"Nil"))</f>
        <v>#REF!</v>
      </c>
      <c r="K140" s="188" t="s">
        <v>3041</v>
      </c>
      <c r="L140" s="292"/>
      <c r="M140" s="96" t="s">
        <v>3042</v>
      </c>
    </row>
    <row r="141" spans="1:13" s="293" customFormat="1" ht="12.75" customHeight="1" x14ac:dyDescent="0.2">
      <c r="A141" s="288">
        <f t="shared" si="6"/>
        <v>137</v>
      </c>
      <c r="B141" s="637" t="s">
        <v>3267</v>
      </c>
      <c r="C141" s="638">
        <v>64810</v>
      </c>
      <c r="D141" s="639" t="s">
        <v>3268</v>
      </c>
      <c r="E141" s="648" t="s">
        <v>3269</v>
      </c>
      <c r="F141" s="624" t="s">
        <v>166</v>
      </c>
      <c r="G141" s="291">
        <f t="shared" si="7"/>
        <v>2</v>
      </c>
      <c r="H141" s="291" t="s">
        <v>101</v>
      </c>
      <c r="I141" s="188">
        <f t="shared" si="8"/>
        <v>1</v>
      </c>
      <c r="J141" s="188" t="e">
        <f>+IF(#REF!="Issued",1,IF(#REF!="Not Issued",2,"Nil"))</f>
        <v>#REF!</v>
      </c>
      <c r="K141" s="188" t="s">
        <v>3045</v>
      </c>
      <c r="L141" s="292"/>
      <c r="M141" s="96" t="s">
        <v>3046</v>
      </c>
    </row>
    <row r="142" spans="1:13" s="293" customFormat="1" ht="12.75" customHeight="1" x14ac:dyDescent="0.2">
      <c r="A142" s="288">
        <f t="shared" si="6"/>
        <v>138</v>
      </c>
      <c r="B142" s="637" t="s">
        <v>3272</v>
      </c>
      <c r="C142" s="638">
        <v>64811</v>
      </c>
      <c r="D142" s="639" t="s">
        <v>3273</v>
      </c>
      <c r="E142" s="648" t="s">
        <v>3274</v>
      </c>
      <c r="F142" s="624" t="s">
        <v>166</v>
      </c>
      <c r="G142" s="291">
        <f t="shared" si="7"/>
        <v>2</v>
      </c>
      <c r="H142" s="291" t="s">
        <v>101</v>
      </c>
      <c r="I142" s="188">
        <f t="shared" si="8"/>
        <v>1</v>
      </c>
      <c r="J142" s="188" t="e">
        <f>+IF(#REF!="Issued",1,IF(#REF!="Not Issued",2,"Nil"))</f>
        <v>#REF!</v>
      </c>
      <c r="K142" s="188" t="s">
        <v>3050</v>
      </c>
      <c r="L142" s="292"/>
      <c r="M142" s="96" t="s">
        <v>3051</v>
      </c>
    </row>
    <row r="143" spans="1:13" s="293" customFormat="1" ht="12.75" customHeight="1" x14ac:dyDescent="0.2">
      <c r="A143" s="288">
        <f t="shared" si="6"/>
        <v>139</v>
      </c>
      <c r="B143" s="637" t="s">
        <v>3277</v>
      </c>
      <c r="C143" s="638">
        <v>64812</v>
      </c>
      <c r="D143" s="639" t="s">
        <v>3278</v>
      </c>
      <c r="E143" s="648" t="s">
        <v>3279</v>
      </c>
      <c r="F143" s="624" t="s">
        <v>166</v>
      </c>
      <c r="G143" s="291">
        <f t="shared" si="7"/>
        <v>2</v>
      </c>
      <c r="H143" s="291" t="s">
        <v>101</v>
      </c>
      <c r="I143" s="188">
        <f t="shared" si="8"/>
        <v>1</v>
      </c>
      <c r="J143" s="188" t="e">
        <f>+IF(#REF!="Issued",1,IF(#REF!="Not Issued",2,"Nil"))</f>
        <v>#REF!</v>
      </c>
      <c r="K143" s="188" t="s">
        <v>3055</v>
      </c>
      <c r="L143" s="292"/>
      <c r="M143" s="96" t="s">
        <v>3056</v>
      </c>
    </row>
    <row r="144" spans="1:13" s="293" customFormat="1" ht="12.75" customHeight="1" x14ac:dyDescent="0.2">
      <c r="A144" s="288">
        <f t="shared" si="6"/>
        <v>140</v>
      </c>
      <c r="B144" s="637" t="s">
        <v>3287</v>
      </c>
      <c r="C144" s="638">
        <v>64814</v>
      </c>
      <c r="D144" s="639" t="s">
        <v>3288</v>
      </c>
      <c r="E144" s="648" t="s">
        <v>3289</v>
      </c>
      <c r="F144" s="624" t="s">
        <v>141</v>
      </c>
      <c r="G144" s="291">
        <f t="shared" si="7"/>
        <v>1</v>
      </c>
      <c r="H144" s="291" t="s">
        <v>101</v>
      </c>
      <c r="I144" s="188">
        <f t="shared" si="8"/>
        <v>1</v>
      </c>
      <c r="J144" s="188" t="e">
        <f>+IF(#REF!="Issued",1,IF(#REF!="Not Issued",2,"Nil"))</f>
        <v>#REF!</v>
      </c>
      <c r="K144" s="188" t="s">
        <v>3060</v>
      </c>
      <c r="L144" s="292"/>
      <c r="M144" s="96" t="s">
        <v>3061</v>
      </c>
    </row>
    <row r="145" spans="1:13" s="293" customFormat="1" ht="12.75" customHeight="1" x14ac:dyDescent="0.2">
      <c r="A145" s="288">
        <f t="shared" si="6"/>
        <v>141</v>
      </c>
      <c r="B145" s="637" t="s">
        <v>3302</v>
      </c>
      <c r="C145" s="638">
        <v>64817</v>
      </c>
      <c r="D145" s="639" t="s">
        <v>3303</v>
      </c>
      <c r="E145" s="648" t="s">
        <v>3304</v>
      </c>
      <c r="F145" s="624" t="s">
        <v>166</v>
      </c>
      <c r="G145" s="291">
        <f t="shared" si="7"/>
        <v>2</v>
      </c>
      <c r="H145" s="291" t="s">
        <v>101</v>
      </c>
      <c r="I145" s="188">
        <f t="shared" si="8"/>
        <v>1</v>
      </c>
      <c r="J145" s="188" t="e">
        <f>+IF(#REF!="Issued",1,IF(#REF!="Not Issued",2,"Nil"))</f>
        <v>#REF!</v>
      </c>
      <c r="K145" s="188" t="s">
        <v>3065</v>
      </c>
      <c r="L145" s="292"/>
      <c r="M145" s="96" t="s">
        <v>3066</v>
      </c>
    </row>
    <row r="146" spans="1:13" s="293" customFormat="1" ht="12.75" customHeight="1" x14ac:dyDescent="0.2">
      <c r="A146" s="288">
        <f t="shared" si="6"/>
        <v>142</v>
      </c>
      <c r="B146" s="637" t="s">
        <v>3312</v>
      </c>
      <c r="C146" s="638">
        <v>64819</v>
      </c>
      <c r="D146" s="639" t="s">
        <v>673</v>
      </c>
      <c r="E146" s="648" t="s">
        <v>3313</v>
      </c>
      <c r="F146" s="624" t="s">
        <v>141</v>
      </c>
      <c r="G146" s="291">
        <f t="shared" si="7"/>
        <v>1</v>
      </c>
      <c r="H146" s="291" t="s">
        <v>101</v>
      </c>
      <c r="I146" s="188">
        <f t="shared" si="8"/>
        <v>1</v>
      </c>
      <c r="J146" s="188" t="e">
        <f>+IF(#REF!="Issued",1,IF(#REF!="Not Issued",2,"Nil"))</f>
        <v>#REF!</v>
      </c>
      <c r="K146" s="188" t="s">
        <v>3070</v>
      </c>
      <c r="L146" s="292"/>
      <c r="M146" s="96" t="s">
        <v>3071</v>
      </c>
    </row>
    <row r="147" spans="1:13" s="293" customFormat="1" ht="12.75" customHeight="1" x14ac:dyDescent="0.2">
      <c r="A147" s="288">
        <f t="shared" si="6"/>
        <v>143</v>
      </c>
      <c r="B147" s="637" t="s">
        <v>3316</v>
      </c>
      <c r="C147" s="638">
        <v>64820</v>
      </c>
      <c r="D147" s="639" t="s">
        <v>3317</v>
      </c>
      <c r="E147" s="648" t="s">
        <v>1687</v>
      </c>
      <c r="F147" s="624" t="s">
        <v>166</v>
      </c>
      <c r="G147" s="291">
        <f t="shared" si="7"/>
        <v>2</v>
      </c>
      <c r="H147" s="291" t="s">
        <v>101</v>
      </c>
      <c r="I147" s="188">
        <f t="shared" si="8"/>
        <v>1</v>
      </c>
      <c r="J147" s="188" t="e">
        <f>+IF(#REF!="Issued",1,IF(#REF!="Not Issued",2,"Nil"))</f>
        <v>#REF!</v>
      </c>
      <c r="K147" s="188" t="s">
        <v>3074</v>
      </c>
      <c r="L147" s="292"/>
      <c r="M147" s="96" t="s">
        <v>3075</v>
      </c>
    </row>
    <row r="148" spans="1:13" s="293" customFormat="1" ht="12.75" customHeight="1" x14ac:dyDescent="0.2">
      <c r="A148" s="288">
        <f t="shared" si="6"/>
        <v>144</v>
      </c>
      <c r="B148" s="637" t="s">
        <v>3320</v>
      </c>
      <c r="C148" s="638">
        <v>51854</v>
      </c>
      <c r="D148" s="639" t="s">
        <v>3321</v>
      </c>
      <c r="E148" s="648" t="s">
        <v>789</v>
      </c>
      <c r="F148" s="624" t="s">
        <v>141</v>
      </c>
      <c r="G148" s="291">
        <f t="shared" si="7"/>
        <v>1</v>
      </c>
      <c r="H148" s="291" t="s">
        <v>101</v>
      </c>
      <c r="I148" s="188">
        <f t="shared" si="8"/>
        <v>1</v>
      </c>
      <c r="J148" s="188" t="e">
        <f>+IF(#REF!="Issued",1,IF(#REF!="Not Issued",2,"Nil"))</f>
        <v>#REF!</v>
      </c>
      <c r="K148" s="188" t="s">
        <v>3077</v>
      </c>
      <c r="L148" s="292"/>
      <c r="M148" s="96" t="s">
        <v>3078</v>
      </c>
    </row>
    <row r="149" spans="1:13" s="293" customFormat="1" ht="12.75" customHeight="1" x14ac:dyDescent="0.2">
      <c r="A149" s="288">
        <f t="shared" si="6"/>
        <v>145</v>
      </c>
      <c r="B149" s="637" t="s">
        <v>3337</v>
      </c>
      <c r="C149" s="638">
        <v>64824</v>
      </c>
      <c r="D149" s="639" t="s">
        <v>3338</v>
      </c>
      <c r="E149" s="648" t="s">
        <v>1135</v>
      </c>
      <c r="F149" s="624" t="s">
        <v>166</v>
      </c>
      <c r="G149" s="291">
        <f t="shared" si="7"/>
        <v>2</v>
      </c>
      <c r="H149" s="291" t="s">
        <v>101</v>
      </c>
      <c r="I149" s="188">
        <f t="shared" si="8"/>
        <v>1</v>
      </c>
      <c r="J149" s="188" t="e">
        <f>+IF(#REF!="Issued",1,IF(#REF!="Not Issued",2,"Nil"))</f>
        <v>#REF!</v>
      </c>
      <c r="K149" s="188" t="s">
        <v>3082</v>
      </c>
      <c r="L149" s="292"/>
      <c r="M149" s="96" t="s">
        <v>3083</v>
      </c>
    </row>
    <row r="150" spans="1:13" s="293" customFormat="1" ht="12.75" customHeight="1" x14ac:dyDescent="0.2">
      <c r="A150" s="288">
        <f t="shared" si="6"/>
        <v>146</v>
      </c>
      <c r="B150" s="637" t="s">
        <v>3341</v>
      </c>
      <c r="C150" s="638">
        <v>64825</v>
      </c>
      <c r="D150" s="639" t="s">
        <v>3342</v>
      </c>
      <c r="E150" s="648" t="s">
        <v>3343</v>
      </c>
      <c r="F150" s="624" t="s">
        <v>141</v>
      </c>
      <c r="G150" s="291">
        <f t="shared" si="7"/>
        <v>1</v>
      </c>
      <c r="H150" s="291" t="s">
        <v>101</v>
      </c>
      <c r="I150" s="188">
        <f t="shared" si="8"/>
        <v>1</v>
      </c>
      <c r="J150" s="188" t="e">
        <f>+IF(#REF!="Issued",1,IF(#REF!="Not Issued",2,"Nil"))</f>
        <v>#REF!</v>
      </c>
      <c r="K150" s="188" t="s">
        <v>3086</v>
      </c>
      <c r="L150" s="292"/>
      <c r="M150" s="96" t="s">
        <v>3087</v>
      </c>
    </row>
    <row r="151" spans="1:13" s="293" customFormat="1" ht="12.75" customHeight="1" x14ac:dyDescent="0.2">
      <c r="A151" s="288">
        <f t="shared" si="6"/>
        <v>147</v>
      </c>
      <c r="B151" s="637" t="s">
        <v>3346</v>
      </c>
      <c r="C151" s="638">
        <v>54050</v>
      </c>
      <c r="D151" s="639" t="s">
        <v>3347</v>
      </c>
      <c r="E151" s="648" t="s">
        <v>391</v>
      </c>
      <c r="F151" s="624" t="s">
        <v>141</v>
      </c>
      <c r="G151" s="291">
        <f t="shared" si="7"/>
        <v>1</v>
      </c>
      <c r="H151" s="291" t="s">
        <v>101</v>
      </c>
      <c r="I151" s="188">
        <f t="shared" si="8"/>
        <v>1</v>
      </c>
      <c r="J151" s="188" t="e">
        <f>+IF(#REF!="Issued",1,IF(#REF!="Not Issued",2,"Nil"))</f>
        <v>#REF!</v>
      </c>
      <c r="K151" s="188" t="s">
        <v>3091</v>
      </c>
      <c r="L151" s="292"/>
      <c r="M151" s="96" t="s">
        <v>3092</v>
      </c>
    </row>
    <row r="152" spans="1:13" s="293" customFormat="1" ht="12.75" customHeight="1" x14ac:dyDescent="0.2">
      <c r="A152" s="288">
        <f t="shared" si="6"/>
        <v>148</v>
      </c>
      <c r="B152" s="637" t="s">
        <v>3349</v>
      </c>
      <c r="C152" s="638">
        <v>64826</v>
      </c>
      <c r="D152" s="639" t="s">
        <v>3350</v>
      </c>
      <c r="E152" s="648" t="s">
        <v>3351</v>
      </c>
      <c r="F152" s="624" t="s">
        <v>166</v>
      </c>
      <c r="G152" s="291">
        <f t="shared" si="7"/>
        <v>2</v>
      </c>
      <c r="H152" s="291" t="s">
        <v>101</v>
      </c>
      <c r="I152" s="188">
        <f t="shared" si="8"/>
        <v>1</v>
      </c>
      <c r="J152" s="188" t="e">
        <f>+IF(#REF!="Issued",1,IF(#REF!="Not Issued",2,"Nil"))</f>
        <v>#REF!</v>
      </c>
      <c r="K152" s="188" t="s">
        <v>3096</v>
      </c>
      <c r="L152" s="292"/>
      <c r="M152" s="96" t="s">
        <v>3097</v>
      </c>
    </row>
    <row r="153" spans="1:13" s="293" customFormat="1" ht="12.75" customHeight="1" x14ac:dyDescent="0.2">
      <c r="A153" s="288">
        <f t="shared" si="6"/>
        <v>149</v>
      </c>
      <c r="B153" s="637" t="s">
        <v>3354</v>
      </c>
      <c r="C153" s="638">
        <v>64827</v>
      </c>
      <c r="D153" s="639" t="s">
        <v>3355</v>
      </c>
      <c r="E153" s="648" t="s">
        <v>2937</v>
      </c>
      <c r="F153" s="624" t="s">
        <v>141</v>
      </c>
      <c r="G153" s="291">
        <f t="shared" si="7"/>
        <v>1</v>
      </c>
      <c r="H153" s="291" t="s">
        <v>101</v>
      </c>
      <c r="I153" s="188">
        <f t="shared" si="8"/>
        <v>1</v>
      </c>
      <c r="J153" s="188" t="e">
        <f>+IF(#REF!="Issued",1,IF(#REF!="Not Issued",2,"Nil"))</f>
        <v>#REF!</v>
      </c>
      <c r="K153" s="188" t="s">
        <v>3101</v>
      </c>
      <c r="L153" s="292"/>
      <c r="M153" s="96" t="s">
        <v>3102</v>
      </c>
    </row>
    <row r="154" spans="1:13" s="293" customFormat="1" ht="12.75" customHeight="1" x14ac:dyDescent="0.2">
      <c r="A154" s="288">
        <f t="shared" si="6"/>
        <v>150</v>
      </c>
      <c r="B154" s="637" t="s">
        <v>3363</v>
      </c>
      <c r="C154" s="638">
        <v>64829</v>
      </c>
      <c r="D154" s="639" t="s">
        <v>3364</v>
      </c>
      <c r="E154" s="648" t="s">
        <v>3365</v>
      </c>
      <c r="F154" s="624" t="s">
        <v>141</v>
      </c>
      <c r="G154" s="291">
        <f t="shared" si="7"/>
        <v>1</v>
      </c>
      <c r="H154" s="291" t="s">
        <v>101</v>
      </c>
      <c r="I154" s="188">
        <f t="shared" si="8"/>
        <v>1</v>
      </c>
      <c r="J154" s="188" t="e">
        <f>+IF(#REF!="Issued",1,IF(#REF!="Not Issued",2,"Nil"))</f>
        <v>#REF!</v>
      </c>
      <c r="K154" s="188" t="s">
        <v>3106</v>
      </c>
      <c r="L154" s="292"/>
      <c r="M154" s="96" t="s">
        <v>3107</v>
      </c>
    </row>
    <row r="155" spans="1:13" s="293" customFormat="1" ht="12.75" customHeight="1" x14ac:dyDescent="0.2">
      <c r="A155" s="288">
        <f t="shared" si="6"/>
        <v>151</v>
      </c>
      <c r="B155" s="637" t="s">
        <v>3367</v>
      </c>
      <c r="C155" s="638">
        <v>64830</v>
      </c>
      <c r="D155" s="639" t="s">
        <v>3368</v>
      </c>
      <c r="E155" s="648" t="s">
        <v>3369</v>
      </c>
      <c r="F155" s="624" t="s">
        <v>141</v>
      </c>
      <c r="G155" s="291">
        <f t="shared" si="7"/>
        <v>1</v>
      </c>
      <c r="H155" s="291" t="s">
        <v>101</v>
      </c>
      <c r="I155" s="188">
        <f t="shared" si="8"/>
        <v>1</v>
      </c>
      <c r="J155" s="188" t="e">
        <f>+IF(#REF!="Issued",1,IF(#REF!="Not Issued",2,"Nil"))</f>
        <v>#REF!</v>
      </c>
      <c r="K155" s="188" t="s">
        <v>3111</v>
      </c>
      <c r="L155" s="292"/>
      <c r="M155" s="96" t="s">
        <v>3112</v>
      </c>
    </row>
    <row r="156" spans="1:13" s="293" customFormat="1" ht="12.75" customHeight="1" x14ac:dyDescent="0.2">
      <c r="A156" s="288">
        <f t="shared" si="6"/>
        <v>152</v>
      </c>
      <c r="B156" s="637" t="s">
        <v>3371</v>
      </c>
      <c r="C156" s="638">
        <v>64831</v>
      </c>
      <c r="D156" s="639" t="s">
        <v>3372</v>
      </c>
      <c r="E156" s="648" t="s">
        <v>3373</v>
      </c>
      <c r="F156" s="624" t="s">
        <v>166</v>
      </c>
      <c r="G156" s="291">
        <f t="shared" si="7"/>
        <v>2</v>
      </c>
      <c r="H156" s="291" t="s">
        <v>101</v>
      </c>
      <c r="I156" s="188">
        <f t="shared" si="8"/>
        <v>1</v>
      </c>
      <c r="J156" s="188" t="e">
        <f>+IF(#REF!="Issued",1,IF(#REF!="Not Issued",2,"Nil"))</f>
        <v>#REF!</v>
      </c>
      <c r="K156" s="188" t="s">
        <v>3116</v>
      </c>
      <c r="L156" s="292"/>
      <c r="M156" s="96" t="s">
        <v>3117</v>
      </c>
    </row>
    <row r="157" spans="1:13" s="293" customFormat="1" ht="12.75" customHeight="1" x14ac:dyDescent="0.2">
      <c r="A157" s="288">
        <f t="shared" si="6"/>
        <v>153</v>
      </c>
      <c r="B157" s="637" t="s">
        <v>3375</v>
      </c>
      <c r="C157" s="638">
        <v>64832</v>
      </c>
      <c r="D157" s="639" t="s">
        <v>3376</v>
      </c>
      <c r="E157" s="648" t="s">
        <v>3377</v>
      </c>
      <c r="F157" s="624" t="s">
        <v>166</v>
      </c>
      <c r="G157" s="291">
        <f t="shared" si="7"/>
        <v>2</v>
      </c>
      <c r="H157" s="291" t="s">
        <v>101</v>
      </c>
      <c r="I157" s="188">
        <f t="shared" si="8"/>
        <v>1</v>
      </c>
      <c r="J157" s="188" t="e">
        <f>+IF(#REF!="Issued",1,IF(#REF!="Not Issued",2,"Nil"))</f>
        <v>#REF!</v>
      </c>
      <c r="K157" s="188" t="s">
        <v>3121</v>
      </c>
      <c r="L157" s="301"/>
      <c r="M157" s="96" t="s">
        <v>3122</v>
      </c>
    </row>
    <row r="158" spans="1:13" s="293" customFormat="1" ht="12.75" customHeight="1" x14ac:dyDescent="0.2">
      <c r="A158" s="288">
        <f t="shared" si="6"/>
        <v>154</v>
      </c>
      <c r="B158" s="637" t="s">
        <v>3379</v>
      </c>
      <c r="C158" s="638">
        <v>64833</v>
      </c>
      <c r="D158" s="639" t="s">
        <v>3380</v>
      </c>
      <c r="E158" s="648" t="s">
        <v>517</v>
      </c>
      <c r="F158" s="624" t="s">
        <v>141</v>
      </c>
      <c r="G158" s="291">
        <f t="shared" si="7"/>
        <v>1</v>
      </c>
      <c r="H158" s="291" t="s">
        <v>101</v>
      </c>
      <c r="I158" s="188">
        <f t="shared" si="8"/>
        <v>1</v>
      </c>
      <c r="J158" s="188" t="e">
        <f>+IF(#REF!="Issued",1,IF(#REF!="Not Issued",2,"Nil"))</f>
        <v>#REF!</v>
      </c>
      <c r="K158" s="188" t="s">
        <v>3126</v>
      </c>
      <c r="L158" s="292"/>
      <c r="M158" s="96" t="s">
        <v>3127</v>
      </c>
    </row>
    <row r="159" spans="1:13" s="293" customFormat="1" ht="12.75" customHeight="1" x14ac:dyDescent="0.2">
      <c r="A159" s="288">
        <f t="shared" si="6"/>
        <v>155</v>
      </c>
      <c r="B159" s="637" t="s">
        <v>3382</v>
      </c>
      <c r="C159" s="638">
        <v>64834</v>
      </c>
      <c r="D159" s="639" t="s">
        <v>3383</v>
      </c>
      <c r="E159" s="648" t="s">
        <v>2338</v>
      </c>
      <c r="F159" s="624" t="s">
        <v>166</v>
      </c>
      <c r="G159" s="291">
        <f t="shared" si="7"/>
        <v>2</v>
      </c>
      <c r="H159" s="291" t="s">
        <v>101</v>
      </c>
      <c r="I159" s="188">
        <f t="shared" si="8"/>
        <v>1</v>
      </c>
      <c r="J159" s="188" t="e">
        <f>+IF(#REF!="Issued",1,IF(#REF!="Not Issued",2,"Nil"))</f>
        <v>#REF!</v>
      </c>
      <c r="K159" s="188" t="s">
        <v>3130</v>
      </c>
      <c r="L159" s="292"/>
      <c r="M159" s="96" t="s">
        <v>3131</v>
      </c>
    </row>
    <row r="160" spans="1:13" s="293" customFormat="1" ht="12.75" customHeight="1" x14ac:dyDescent="0.2">
      <c r="A160" s="288">
        <f t="shared" si="6"/>
        <v>156</v>
      </c>
      <c r="B160" s="637" t="s">
        <v>3389</v>
      </c>
      <c r="C160" s="638">
        <v>64835</v>
      </c>
      <c r="D160" s="639" t="s">
        <v>3390</v>
      </c>
      <c r="E160" s="648" t="s">
        <v>3391</v>
      </c>
      <c r="F160" s="624" t="s">
        <v>166</v>
      </c>
      <c r="G160" s="291">
        <f t="shared" si="7"/>
        <v>2</v>
      </c>
      <c r="H160" s="291" t="s">
        <v>101</v>
      </c>
      <c r="I160" s="188">
        <f t="shared" si="8"/>
        <v>1</v>
      </c>
      <c r="J160" s="188" t="e">
        <f>+IF(#REF!="Issued",1,IF(#REF!="Not Issued",2,"Nil"))</f>
        <v>#REF!</v>
      </c>
      <c r="K160" s="188" t="s">
        <v>3135</v>
      </c>
      <c r="L160" s="292"/>
      <c r="M160" s="96" t="s">
        <v>3136</v>
      </c>
    </row>
    <row r="161" spans="1:13" s="293" customFormat="1" ht="12.75" customHeight="1" x14ac:dyDescent="0.2">
      <c r="A161" s="288">
        <f t="shared" si="6"/>
        <v>157</v>
      </c>
      <c r="B161" s="637" t="s">
        <v>3404</v>
      </c>
      <c r="C161" s="638">
        <v>64839</v>
      </c>
      <c r="D161" s="639" t="s">
        <v>3405</v>
      </c>
      <c r="E161" s="648" t="s">
        <v>1543</v>
      </c>
      <c r="F161" s="624" t="s">
        <v>141</v>
      </c>
      <c r="G161" s="291">
        <f t="shared" si="7"/>
        <v>1</v>
      </c>
      <c r="H161" s="291" t="s">
        <v>101</v>
      </c>
      <c r="I161" s="188">
        <f t="shared" si="8"/>
        <v>1</v>
      </c>
      <c r="J161" s="188" t="e">
        <f>+IF(#REF!="Issued",1,IF(#REF!="Not Issued",2,"Nil"))</f>
        <v>#REF!</v>
      </c>
      <c r="K161" s="188" t="s">
        <v>3139</v>
      </c>
      <c r="L161" s="292"/>
      <c r="M161" s="96" t="s">
        <v>3140</v>
      </c>
    </row>
    <row r="162" spans="1:13" s="293" customFormat="1" ht="12.75" customHeight="1" x14ac:dyDescent="0.2">
      <c r="A162" s="288">
        <f t="shared" si="6"/>
        <v>158</v>
      </c>
      <c r="B162" s="637" t="s">
        <v>3407</v>
      </c>
      <c r="C162" s="638">
        <v>64840</v>
      </c>
      <c r="D162" s="639" t="s">
        <v>3408</v>
      </c>
      <c r="E162" s="648" t="s">
        <v>3254</v>
      </c>
      <c r="F162" s="624" t="s">
        <v>166</v>
      </c>
      <c r="G162" s="291">
        <f t="shared" si="7"/>
        <v>2</v>
      </c>
      <c r="H162" s="291" t="s">
        <v>101</v>
      </c>
      <c r="I162" s="188">
        <f t="shared" si="8"/>
        <v>1</v>
      </c>
      <c r="J162" s="188" t="e">
        <f>+IF(#REF!="Issued",1,IF(#REF!="Not Issued",2,"Nil"))</f>
        <v>#REF!</v>
      </c>
      <c r="K162" s="188" t="s">
        <v>3144</v>
      </c>
      <c r="L162" s="292"/>
      <c r="M162" s="96" t="s">
        <v>3145</v>
      </c>
    </row>
    <row r="163" spans="1:13" s="293" customFormat="1" ht="12.75" customHeight="1" x14ac:dyDescent="0.2">
      <c r="A163" s="288">
        <f t="shared" si="6"/>
        <v>159</v>
      </c>
      <c r="B163" s="637" t="s">
        <v>3410</v>
      </c>
      <c r="C163" s="638">
        <v>64841</v>
      </c>
      <c r="D163" s="639" t="s">
        <v>3411</v>
      </c>
      <c r="E163" s="648" t="s">
        <v>446</v>
      </c>
      <c r="F163" s="624" t="s">
        <v>141</v>
      </c>
      <c r="G163" s="291">
        <f t="shared" si="7"/>
        <v>1</v>
      </c>
      <c r="H163" s="291" t="s">
        <v>101</v>
      </c>
      <c r="I163" s="188">
        <f t="shared" si="8"/>
        <v>1</v>
      </c>
      <c r="J163" s="188" t="e">
        <f>+IF(#REF!="Issued",1,IF(#REF!="Not Issued",2,"Nil"))</f>
        <v>#REF!</v>
      </c>
      <c r="K163" s="188" t="s">
        <v>3149</v>
      </c>
      <c r="L163" s="292"/>
      <c r="M163" s="96" t="s">
        <v>3150</v>
      </c>
    </row>
    <row r="164" spans="1:13" s="293" customFormat="1" ht="12.75" customHeight="1" x14ac:dyDescent="0.2">
      <c r="A164" s="288">
        <f t="shared" si="6"/>
        <v>160</v>
      </c>
      <c r="B164" s="637" t="s">
        <v>3413</v>
      </c>
      <c r="C164" s="638">
        <v>64842</v>
      </c>
      <c r="D164" s="639" t="s">
        <v>3414</v>
      </c>
      <c r="E164" s="648" t="s">
        <v>3415</v>
      </c>
      <c r="F164" s="624" t="s">
        <v>166</v>
      </c>
      <c r="G164" s="291">
        <f t="shared" si="7"/>
        <v>2</v>
      </c>
      <c r="H164" s="291" t="s">
        <v>101</v>
      </c>
      <c r="I164" s="188">
        <f t="shared" si="8"/>
        <v>1</v>
      </c>
      <c r="J164" s="188" t="e">
        <f>+IF(#REF!="Issued",1,IF(#REF!="Not Issued",2,"Nil"))</f>
        <v>#REF!</v>
      </c>
      <c r="K164" s="188" t="s">
        <v>3154</v>
      </c>
      <c r="L164" s="292"/>
      <c r="M164" s="96" t="s">
        <v>3155</v>
      </c>
    </row>
    <row r="165" spans="1:13" s="293" customFormat="1" ht="12.75" customHeight="1" x14ac:dyDescent="0.2">
      <c r="A165" s="288">
        <f t="shared" si="6"/>
        <v>161</v>
      </c>
      <c r="B165" s="637" t="s">
        <v>3417</v>
      </c>
      <c r="C165" s="638">
        <v>64843</v>
      </c>
      <c r="D165" s="639" t="s">
        <v>3418</v>
      </c>
      <c r="E165" s="648" t="s">
        <v>3419</v>
      </c>
      <c r="F165" s="624" t="s">
        <v>166</v>
      </c>
      <c r="G165" s="291">
        <f t="shared" si="7"/>
        <v>2</v>
      </c>
      <c r="H165" s="291" t="s">
        <v>101</v>
      </c>
      <c r="I165" s="188">
        <f t="shared" si="8"/>
        <v>1</v>
      </c>
      <c r="J165" s="188" t="e">
        <f>+IF(#REF!="Issued",1,IF(#REF!="Not Issued",2,"Nil"))</f>
        <v>#REF!</v>
      </c>
      <c r="K165" s="188" t="s">
        <v>3159</v>
      </c>
      <c r="L165" s="292"/>
      <c r="M165" s="96" t="s">
        <v>3160</v>
      </c>
    </row>
    <row r="166" spans="1:13" s="293" customFormat="1" ht="12.75" customHeight="1" x14ac:dyDescent="0.2">
      <c r="A166" s="288">
        <f t="shared" si="6"/>
        <v>162</v>
      </c>
      <c r="B166" s="637" t="s">
        <v>3421</v>
      </c>
      <c r="C166" s="638">
        <v>64844</v>
      </c>
      <c r="D166" s="639" t="s">
        <v>3422</v>
      </c>
      <c r="E166" s="648" t="s">
        <v>3423</v>
      </c>
      <c r="F166" s="624" t="s">
        <v>141</v>
      </c>
      <c r="G166" s="291">
        <f t="shared" si="7"/>
        <v>1</v>
      </c>
      <c r="H166" s="291" t="s">
        <v>101</v>
      </c>
      <c r="I166" s="188">
        <f t="shared" si="8"/>
        <v>1</v>
      </c>
      <c r="J166" s="188" t="e">
        <f>+IF(#REF!="Issued",1,IF(#REF!="Not Issued",2,"Nil"))</f>
        <v>#REF!</v>
      </c>
      <c r="K166" s="188" t="s">
        <v>3164</v>
      </c>
      <c r="L166" s="292"/>
      <c r="M166" s="96" t="s">
        <v>3165</v>
      </c>
    </row>
    <row r="167" spans="1:13" s="293" customFormat="1" ht="12.75" customHeight="1" x14ac:dyDescent="0.2">
      <c r="A167" s="288">
        <f t="shared" si="6"/>
        <v>163</v>
      </c>
      <c r="B167" s="637" t="s">
        <v>3429</v>
      </c>
      <c r="C167" s="638">
        <v>64846</v>
      </c>
      <c r="D167" s="639" t="s">
        <v>3430</v>
      </c>
      <c r="E167" s="648" t="s">
        <v>3431</v>
      </c>
      <c r="F167" s="624" t="s">
        <v>166</v>
      </c>
      <c r="G167" s="291">
        <f t="shared" si="7"/>
        <v>2</v>
      </c>
      <c r="H167" s="291" t="s">
        <v>101</v>
      </c>
      <c r="I167" s="188">
        <f t="shared" si="8"/>
        <v>1</v>
      </c>
      <c r="J167" s="188" t="e">
        <f>+IF(#REF!="Issued",1,IF(#REF!="Not Issued",2,"Nil"))</f>
        <v>#REF!</v>
      </c>
      <c r="K167" s="188" t="s">
        <v>3169</v>
      </c>
      <c r="L167" s="292"/>
      <c r="M167" s="96" t="s">
        <v>3170</v>
      </c>
    </row>
    <row r="168" spans="1:13" s="293" customFormat="1" ht="12.75" customHeight="1" x14ac:dyDescent="0.2">
      <c r="A168" s="288">
        <f t="shared" si="6"/>
        <v>164</v>
      </c>
      <c r="B168" s="637" t="s">
        <v>3433</v>
      </c>
      <c r="C168" s="638">
        <v>64847</v>
      </c>
      <c r="D168" s="639" t="s">
        <v>3434</v>
      </c>
      <c r="E168" s="648" t="s">
        <v>3435</v>
      </c>
      <c r="F168" s="624" t="s">
        <v>141</v>
      </c>
      <c r="G168" s="291">
        <f t="shared" si="7"/>
        <v>1</v>
      </c>
      <c r="H168" s="291" t="s">
        <v>101</v>
      </c>
      <c r="I168" s="188">
        <f t="shared" si="8"/>
        <v>1</v>
      </c>
      <c r="J168" s="188" t="e">
        <f>+IF(#REF!="Issued",1,IF(#REF!="Not Issued",2,"Nil"))</f>
        <v>#REF!</v>
      </c>
      <c r="K168" s="188" t="s">
        <v>3174</v>
      </c>
      <c r="L168" s="292"/>
      <c r="M168" s="96" t="s">
        <v>3175</v>
      </c>
    </row>
    <row r="169" spans="1:13" s="293" customFormat="1" ht="12.75" customHeight="1" x14ac:dyDescent="0.2">
      <c r="A169" s="288">
        <f t="shared" si="6"/>
        <v>165</v>
      </c>
      <c r="B169" s="637" t="s">
        <v>3437</v>
      </c>
      <c r="C169" s="638">
        <v>64848</v>
      </c>
      <c r="D169" s="639" t="s">
        <v>3438</v>
      </c>
      <c r="E169" s="648" t="s">
        <v>3439</v>
      </c>
      <c r="F169" s="624" t="s">
        <v>166</v>
      </c>
      <c r="G169" s="291">
        <f t="shared" si="7"/>
        <v>2</v>
      </c>
      <c r="H169" s="291" t="s">
        <v>101</v>
      </c>
      <c r="I169" s="188">
        <f t="shared" si="8"/>
        <v>1</v>
      </c>
      <c r="J169" s="188" t="e">
        <f>+IF(#REF!="Issued",1,IF(#REF!="Not Issued",2,"Nil"))</f>
        <v>#REF!</v>
      </c>
      <c r="K169" s="188" t="s">
        <v>3179</v>
      </c>
      <c r="L169" s="292"/>
      <c r="M169" s="96" t="s">
        <v>3180</v>
      </c>
    </row>
    <row r="170" spans="1:13" s="293" customFormat="1" ht="12.75" customHeight="1" x14ac:dyDescent="0.2">
      <c r="A170" s="288">
        <f t="shared" si="6"/>
        <v>166</v>
      </c>
      <c r="B170" s="637" t="s">
        <v>3441</v>
      </c>
      <c r="C170" s="638">
        <v>64849</v>
      </c>
      <c r="D170" s="639" t="s">
        <v>3442</v>
      </c>
      <c r="E170" s="648" t="s">
        <v>3443</v>
      </c>
      <c r="F170" s="624" t="s">
        <v>166</v>
      </c>
      <c r="G170" s="291">
        <f t="shared" si="7"/>
        <v>2</v>
      </c>
      <c r="H170" s="291" t="s">
        <v>101</v>
      </c>
      <c r="I170" s="188">
        <f t="shared" si="8"/>
        <v>1</v>
      </c>
      <c r="J170" s="188" t="e">
        <f>+IF(#REF!="Issued",1,IF(#REF!="Not Issued",2,"Nil"))</f>
        <v>#REF!</v>
      </c>
      <c r="K170" s="188" t="s">
        <v>3184</v>
      </c>
      <c r="L170" s="292"/>
      <c r="M170" s="96" t="s">
        <v>3185</v>
      </c>
    </row>
    <row r="171" spans="1:13" s="293" customFormat="1" ht="12.75" customHeight="1" x14ac:dyDescent="0.2">
      <c r="A171" s="288">
        <f t="shared" si="6"/>
        <v>167</v>
      </c>
      <c r="B171" s="637" t="s">
        <v>3445</v>
      </c>
      <c r="C171" s="638">
        <v>64850</v>
      </c>
      <c r="D171" s="639" t="s">
        <v>3446</v>
      </c>
      <c r="E171" s="648" t="s">
        <v>1571</v>
      </c>
      <c r="F171" s="624" t="s">
        <v>166</v>
      </c>
      <c r="G171" s="291">
        <f t="shared" si="7"/>
        <v>2</v>
      </c>
      <c r="H171" s="291" t="s">
        <v>101</v>
      </c>
      <c r="I171" s="188">
        <f t="shared" si="8"/>
        <v>1</v>
      </c>
      <c r="J171" s="188" t="e">
        <f>+IF(#REF!="Issued",1,IF(#REF!="Not Issued",2,"Nil"))</f>
        <v>#REF!</v>
      </c>
      <c r="K171" s="188" t="s">
        <v>3189</v>
      </c>
      <c r="L171" s="292"/>
      <c r="M171" s="96" t="s">
        <v>3190</v>
      </c>
    </row>
    <row r="172" spans="1:13" s="293" customFormat="1" ht="12.75" customHeight="1" x14ac:dyDescent="0.2">
      <c r="A172" s="288">
        <f t="shared" si="6"/>
        <v>168</v>
      </c>
      <c r="B172" s="637" t="s">
        <v>3448</v>
      </c>
      <c r="C172" s="638">
        <v>64851</v>
      </c>
      <c r="D172" s="639" t="s">
        <v>3449</v>
      </c>
      <c r="E172" s="648" t="s">
        <v>3450</v>
      </c>
      <c r="F172" s="624" t="s">
        <v>141</v>
      </c>
      <c r="G172" s="291">
        <f t="shared" si="7"/>
        <v>1</v>
      </c>
      <c r="H172" s="291" t="s">
        <v>101</v>
      </c>
      <c r="I172" s="188">
        <f t="shared" si="8"/>
        <v>1</v>
      </c>
      <c r="J172" s="188" t="e">
        <f>+IF(#REF!="Issued",1,IF(#REF!="Not Issued",2,"Nil"))</f>
        <v>#REF!</v>
      </c>
      <c r="K172" s="188" t="s">
        <v>3194</v>
      </c>
      <c r="L172" s="292"/>
      <c r="M172" s="96" t="s">
        <v>3195</v>
      </c>
    </row>
    <row r="173" spans="1:13" s="293" customFormat="1" ht="12.75" customHeight="1" x14ac:dyDescent="0.2">
      <c r="A173" s="288">
        <f t="shared" si="6"/>
        <v>169</v>
      </c>
      <c r="B173" s="637" t="s">
        <v>3452</v>
      </c>
      <c r="C173" s="638">
        <v>64852</v>
      </c>
      <c r="D173" s="639" t="s">
        <v>3453</v>
      </c>
      <c r="E173" s="648" t="s">
        <v>3454</v>
      </c>
      <c r="F173" s="624" t="s">
        <v>141</v>
      </c>
      <c r="G173" s="291">
        <f t="shared" si="7"/>
        <v>1</v>
      </c>
      <c r="H173" s="291" t="s">
        <v>101</v>
      </c>
      <c r="I173" s="188">
        <f t="shared" si="8"/>
        <v>1</v>
      </c>
      <c r="J173" s="188" t="e">
        <f>+IF(#REF!="Issued",1,IF(#REF!="Not Issued",2,"Nil"))</f>
        <v>#REF!</v>
      </c>
      <c r="K173" s="188" t="s">
        <v>3199</v>
      </c>
      <c r="L173" s="292"/>
      <c r="M173" s="96" t="s">
        <v>3200</v>
      </c>
    </row>
    <row r="174" spans="1:13" s="293" customFormat="1" ht="12.75" customHeight="1" x14ac:dyDescent="0.2">
      <c r="A174" s="288">
        <f t="shared" si="6"/>
        <v>170</v>
      </c>
      <c r="B174" s="637" t="s">
        <v>3456</v>
      </c>
      <c r="C174" s="638">
        <v>64853</v>
      </c>
      <c r="D174" s="639" t="s">
        <v>3457</v>
      </c>
      <c r="E174" s="648" t="s">
        <v>3458</v>
      </c>
      <c r="F174" s="624" t="s">
        <v>166</v>
      </c>
      <c r="G174" s="291">
        <f t="shared" si="7"/>
        <v>2</v>
      </c>
      <c r="H174" s="291" t="s">
        <v>101</v>
      </c>
      <c r="I174" s="188">
        <f t="shared" si="8"/>
        <v>1</v>
      </c>
      <c r="J174" s="188" t="e">
        <f>+IF(#REF!="Issued",1,IF(#REF!="Not Issued",2,"Nil"))</f>
        <v>#REF!</v>
      </c>
      <c r="K174" s="188" t="s">
        <v>3203</v>
      </c>
      <c r="L174" s="292"/>
      <c r="M174" s="96" t="s">
        <v>3204</v>
      </c>
    </row>
    <row r="175" spans="1:13" s="293" customFormat="1" ht="12.75" customHeight="1" x14ac:dyDescent="0.2">
      <c r="A175" s="288">
        <f t="shared" si="6"/>
        <v>171</v>
      </c>
      <c r="B175" s="637" t="s">
        <v>3460</v>
      </c>
      <c r="C175" s="638">
        <v>64854</v>
      </c>
      <c r="D175" s="639" t="s">
        <v>3461</v>
      </c>
      <c r="E175" s="648" t="s">
        <v>3462</v>
      </c>
      <c r="F175" s="624" t="s">
        <v>141</v>
      </c>
      <c r="G175" s="291">
        <f t="shared" si="7"/>
        <v>1</v>
      </c>
      <c r="H175" s="291" t="s">
        <v>101</v>
      </c>
      <c r="I175" s="188">
        <f t="shared" si="8"/>
        <v>1</v>
      </c>
      <c r="J175" s="188" t="e">
        <f>+IF(#REF!="Issued",1,IF(#REF!="Not Issued",2,"Nil"))</f>
        <v>#REF!</v>
      </c>
      <c r="K175" s="188" t="s">
        <v>3208</v>
      </c>
      <c r="L175" s="292"/>
      <c r="M175" s="96" t="s">
        <v>3209</v>
      </c>
    </row>
    <row r="176" spans="1:13" s="293" customFormat="1" ht="12.75" customHeight="1" x14ac:dyDescent="0.2">
      <c r="A176" s="288">
        <f t="shared" si="6"/>
        <v>172</v>
      </c>
      <c r="B176" s="637" t="s">
        <v>3467</v>
      </c>
      <c r="C176" s="638">
        <v>64856</v>
      </c>
      <c r="D176" s="639" t="s">
        <v>3468</v>
      </c>
      <c r="E176" s="648" t="s">
        <v>3469</v>
      </c>
      <c r="F176" s="624" t="s">
        <v>166</v>
      </c>
      <c r="G176" s="291">
        <f t="shared" si="7"/>
        <v>2</v>
      </c>
      <c r="H176" s="291" t="s">
        <v>101</v>
      </c>
      <c r="I176" s="188">
        <f t="shared" si="8"/>
        <v>1</v>
      </c>
      <c r="J176" s="188" t="e">
        <f>+IF(#REF!="Issued",1,IF(#REF!="Not Issued",2,"Nil"))</f>
        <v>#REF!</v>
      </c>
      <c r="K176" s="188" t="s">
        <v>3213</v>
      </c>
      <c r="L176" s="292"/>
      <c r="M176" s="96" t="s">
        <v>3214</v>
      </c>
    </row>
    <row r="177" spans="1:13" s="293" customFormat="1" ht="12.75" customHeight="1" x14ac:dyDescent="0.2">
      <c r="A177" s="288">
        <f t="shared" si="6"/>
        <v>173</v>
      </c>
      <c r="B177" s="637" t="s">
        <v>3471</v>
      </c>
      <c r="C177" s="638">
        <v>64857</v>
      </c>
      <c r="D177" s="639" t="s">
        <v>3472</v>
      </c>
      <c r="E177" s="648" t="s">
        <v>3473</v>
      </c>
      <c r="F177" s="624" t="s">
        <v>166</v>
      </c>
      <c r="G177" s="291">
        <f t="shared" si="7"/>
        <v>2</v>
      </c>
      <c r="H177" s="291" t="s">
        <v>101</v>
      </c>
      <c r="I177" s="188">
        <f t="shared" si="8"/>
        <v>1</v>
      </c>
      <c r="J177" s="188" t="e">
        <f>+IF(#REF!="Issued",1,IF(#REF!="Not Issued",2,"Nil"))</f>
        <v>#REF!</v>
      </c>
      <c r="K177" s="188" t="s">
        <v>3218</v>
      </c>
      <c r="L177" s="292"/>
      <c r="M177" s="96" t="s">
        <v>3219</v>
      </c>
    </row>
    <row r="178" spans="1:13" s="293" customFormat="1" ht="12.75" customHeight="1" x14ac:dyDescent="0.2">
      <c r="A178" s="288">
        <f t="shared" si="6"/>
        <v>174</v>
      </c>
      <c r="B178" s="637" t="s">
        <v>3479</v>
      </c>
      <c r="C178" s="638">
        <v>64859</v>
      </c>
      <c r="D178" s="639" t="s">
        <v>3480</v>
      </c>
      <c r="E178" s="648" t="s">
        <v>3481</v>
      </c>
      <c r="F178" s="624" t="s">
        <v>166</v>
      </c>
      <c r="G178" s="291">
        <f t="shared" si="7"/>
        <v>2</v>
      </c>
      <c r="H178" s="291" t="s">
        <v>101</v>
      </c>
      <c r="I178" s="188">
        <f t="shared" si="8"/>
        <v>1</v>
      </c>
      <c r="J178" s="188" t="e">
        <f>+IF(#REF!="Issued",1,IF(#REF!="Not Issued",2,"Nil"))</f>
        <v>#REF!</v>
      </c>
      <c r="K178" s="188" t="s">
        <v>3222</v>
      </c>
      <c r="L178" s="292"/>
      <c r="M178" s="96" t="s">
        <v>3223</v>
      </c>
    </row>
    <row r="179" spans="1:13" s="293" customFormat="1" ht="12.75" customHeight="1" x14ac:dyDescent="0.2">
      <c r="A179" s="288">
        <f t="shared" si="6"/>
        <v>175</v>
      </c>
      <c r="B179" s="637" t="s">
        <v>3485</v>
      </c>
      <c r="C179" s="638">
        <v>64861</v>
      </c>
      <c r="D179" s="639" t="s">
        <v>3486</v>
      </c>
      <c r="E179" s="648" t="s">
        <v>3487</v>
      </c>
      <c r="F179" s="624" t="s">
        <v>141</v>
      </c>
      <c r="G179" s="291">
        <f t="shared" si="7"/>
        <v>1</v>
      </c>
      <c r="H179" s="291" t="s">
        <v>101</v>
      </c>
      <c r="I179" s="188">
        <f t="shared" si="8"/>
        <v>1</v>
      </c>
      <c r="J179" s="188" t="e">
        <f>+IF(#REF!="Issued",1,IF(#REF!="Not Issued",2,"Nil"))</f>
        <v>#REF!</v>
      </c>
      <c r="K179" s="188" t="s">
        <v>3226</v>
      </c>
      <c r="L179" s="292"/>
      <c r="M179" s="96" t="s">
        <v>3227</v>
      </c>
    </row>
    <row r="180" spans="1:13" s="293" customFormat="1" ht="12.75" customHeight="1" x14ac:dyDescent="0.2">
      <c r="A180" s="288">
        <f t="shared" si="6"/>
        <v>176</v>
      </c>
      <c r="B180" s="637" t="s">
        <v>3489</v>
      </c>
      <c r="C180" s="638">
        <v>64862</v>
      </c>
      <c r="D180" s="639" t="s">
        <v>3490</v>
      </c>
      <c r="E180" s="648" t="s">
        <v>3491</v>
      </c>
      <c r="F180" s="624" t="s">
        <v>141</v>
      </c>
      <c r="G180" s="291">
        <f t="shared" si="7"/>
        <v>1</v>
      </c>
      <c r="H180" s="291" t="s">
        <v>101</v>
      </c>
      <c r="I180" s="188">
        <f t="shared" si="8"/>
        <v>1</v>
      </c>
      <c r="J180" s="188" t="e">
        <f>+IF(#REF!="Issued",1,IF(#REF!="Not Issued",2,"Nil"))</f>
        <v>#REF!</v>
      </c>
      <c r="K180" s="188" t="s">
        <v>3231</v>
      </c>
      <c r="L180" s="292"/>
      <c r="M180" s="96" t="s">
        <v>3232</v>
      </c>
    </row>
    <row r="181" spans="1:13" s="293" customFormat="1" ht="12.75" customHeight="1" x14ac:dyDescent="0.2">
      <c r="A181" s="288">
        <f t="shared" si="6"/>
        <v>177</v>
      </c>
      <c r="B181" s="637" t="s">
        <v>3493</v>
      </c>
      <c r="C181" s="638">
        <v>64863</v>
      </c>
      <c r="D181" s="639" t="s">
        <v>3494</v>
      </c>
      <c r="E181" s="648" t="s">
        <v>3495</v>
      </c>
      <c r="F181" s="624" t="s">
        <v>166</v>
      </c>
      <c r="G181" s="291">
        <f t="shared" si="7"/>
        <v>2</v>
      </c>
      <c r="H181" s="291" t="s">
        <v>101</v>
      </c>
      <c r="I181" s="188">
        <f t="shared" si="8"/>
        <v>1</v>
      </c>
      <c r="J181" s="188" t="e">
        <f>+IF(#REF!="Issued",1,IF(#REF!="Not Issued",2,"Nil"))</f>
        <v>#REF!</v>
      </c>
      <c r="K181" s="188" t="s">
        <v>3236</v>
      </c>
      <c r="L181" s="292"/>
      <c r="M181" s="96" t="s">
        <v>3237</v>
      </c>
    </row>
    <row r="182" spans="1:13" s="293" customFormat="1" ht="12.75" customHeight="1" x14ac:dyDescent="0.2">
      <c r="A182" s="288">
        <f t="shared" si="6"/>
        <v>178</v>
      </c>
      <c r="B182" s="637" t="s">
        <v>3501</v>
      </c>
      <c r="C182" s="638">
        <v>64865</v>
      </c>
      <c r="D182" s="639" t="s">
        <v>2678</v>
      </c>
      <c r="E182" s="648" t="s">
        <v>3502</v>
      </c>
      <c r="F182" s="624" t="s">
        <v>166</v>
      </c>
      <c r="G182" s="291">
        <f t="shared" si="7"/>
        <v>2</v>
      </c>
      <c r="H182" s="291" t="s">
        <v>101</v>
      </c>
      <c r="I182" s="188">
        <f t="shared" si="8"/>
        <v>1</v>
      </c>
      <c r="J182" s="188" t="e">
        <f>+IF(#REF!="Issued",1,IF(#REF!="Not Issued",2,"Nil"))</f>
        <v>#REF!</v>
      </c>
      <c r="K182" s="188" t="s">
        <v>3241</v>
      </c>
      <c r="L182" s="292"/>
      <c r="M182" s="96" t="s">
        <v>3242</v>
      </c>
    </row>
    <row r="183" spans="1:13" s="293" customFormat="1" ht="12.75" customHeight="1" x14ac:dyDescent="0.2">
      <c r="A183" s="288">
        <f t="shared" si="6"/>
        <v>179</v>
      </c>
      <c r="B183" s="637" t="s">
        <v>3504</v>
      </c>
      <c r="C183" s="638">
        <v>64866</v>
      </c>
      <c r="D183" s="639" t="s">
        <v>3505</v>
      </c>
      <c r="E183" s="648" t="s">
        <v>3506</v>
      </c>
      <c r="F183" s="624" t="s">
        <v>141</v>
      </c>
      <c r="G183" s="291">
        <f t="shared" si="7"/>
        <v>1</v>
      </c>
      <c r="H183" s="291" t="s">
        <v>101</v>
      </c>
      <c r="I183" s="188">
        <f t="shared" si="8"/>
        <v>1</v>
      </c>
      <c r="J183" s="188" t="e">
        <f>+IF(#REF!="Issued",1,IF(#REF!="Not Issued",2,"Nil"))</f>
        <v>#REF!</v>
      </c>
      <c r="K183" s="188" t="s">
        <v>3245</v>
      </c>
      <c r="L183" s="292"/>
      <c r="M183" s="96" t="s">
        <v>3246</v>
      </c>
    </row>
    <row r="184" spans="1:13" s="293" customFormat="1" ht="12.75" customHeight="1" x14ac:dyDescent="0.2">
      <c r="A184" s="288">
        <f t="shared" si="6"/>
        <v>180</v>
      </c>
      <c r="B184" s="637" t="s">
        <v>3508</v>
      </c>
      <c r="C184" s="638">
        <v>64867</v>
      </c>
      <c r="D184" s="639" t="s">
        <v>3509</v>
      </c>
      <c r="E184" s="648" t="s">
        <v>3510</v>
      </c>
      <c r="F184" s="624" t="s">
        <v>141</v>
      </c>
      <c r="G184" s="291">
        <f t="shared" si="7"/>
        <v>1</v>
      </c>
      <c r="H184" s="291" t="s">
        <v>101</v>
      </c>
      <c r="I184" s="188">
        <f t="shared" si="8"/>
        <v>1</v>
      </c>
      <c r="J184" s="188" t="e">
        <f>+IF(#REF!="Issued",1,IF(#REF!="Not Issued",2,"Nil"))</f>
        <v>#REF!</v>
      </c>
      <c r="K184" s="188" t="s">
        <v>3250</v>
      </c>
      <c r="L184" s="292"/>
      <c r="M184" s="96" t="s">
        <v>3251</v>
      </c>
    </row>
    <row r="185" spans="1:13" s="293" customFormat="1" ht="12.75" customHeight="1" x14ac:dyDescent="0.2">
      <c r="A185" s="288">
        <f t="shared" si="6"/>
        <v>181</v>
      </c>
      <c r="B185" s="637" t="s">
        <v>3512</v>
      </c>
      <c r="C185" s="638">
        <v>64868</v>
      </c>
      <c r="D185" s="639" t="s">
        <v>3513</v>
      </c>
      <c r="E185" s="648" t="s">
        <v>3514</v>
      </c>
      <c r="F185" s="624" t="s">
        <v>141</v>
      </c>
      <c r="G185" s="291">
        <f t="shared" si="7"/>
        <v>1</v>
      </c>
      <c r="H185" s="291" t="s">
        <v>101</v>
      </c>
      <c r="I185" s="188">
        <f t="shared" si="8"/>
        <v>1</v>
      </c>
      <c r="J185" s="188" t="e">
        <f>+IF(#REF!="Issued",1,IF(#REF!="Not Issued",2,"Nil"))</f>
        <v>#REF!</v>
      </c>
      <c r="K185" s="188" t="s">
        <v>3255</v>
      </c>
      <c r="L185" s="292"/>
      <c r="M185" s="96" t="s">
        <v>3256</v>
      </c>
    </row>
    <row r="186" spans="1:13" s="293" customFormat="1" ht="12.75" customHeight="1" x14ac:dyDescent="0.2">
      <c r="A186" s="288">
        <f t="shared" si="6"/>
        <v>182</v>
      </c>
      <c r="B186" s="637" t="s">
        <v>3520</v>
      </c>
      <c r="C186" s="638">
        <v>64870</v>
      </c>
      <c r="D186" s="639" t="s">
        <v>3521</v>
      </c>
      <c r="E186" s="648" t="s">
        <v>2312</v>
      </c>
      <c r="F186" s="624" t="s">
        <v>166</v>
      </c>
      <c r="G186" s="291">
        <f t="shared" si="7"/>
        <v>2</v>
      </c>
      <c r="H186" s="291" t="s">
        <v>101</v>
      </c>
      <c r="I186" s="188">
        <f t="shared" si="8"/>
        <v>1</v>
      </c>
      <c r="J186" s="188" t="e">
        <f>+IF(#REF!="Issued",1,IF(#REF!="Not Issued",2,"Nil"))</f>
        <v>#REF!</v>
      </c>
      <c r="K186" s="188" t="s">
        <v>3260</v>
      </c>
      <c r="L186" s="292"/>
      <c r="M186" s="96" t="s">
        <v>3261</v>
      </c>
    </row>
    <row r="187" spans="1:13" s="293" customFormat="1" ht="12.75" customHeight="1" x14ac:dyDescent="0.2">
      <c r="A187" s="288">
        <f t="shared" si="6"/>
        <v>183</v>
      </c>
      <c r="B187" s="637" t="s">
        <v>3523</v>
      </c>
      <c r="C187" s="638">
        <v>64871</v>
      </c>
      <c r="D187" s="639" t="s">
        <v>3524</v>
      </c>
      <c r="E187" s="648" t="s">
        <v>3525</v>
      </c>
      <c r="F187" s="624" t="s">
        <v>141</v>
      </c>
      <c r="G187" s="291">
        <f t="shared" si="7"/>
        <v>1</v>
      </c>
      <c r="H187" s="291" t="s">
        <v>101</v>
      </c>
      <c r="I187" s="188">
        <f t="shared" si="8"/>
        <v>1</v>
      </c>
      <c r="J187" s="188" t="e">
        <f>+IF(#REF!="Issued",1,IF(#REF!="Not Issued",2,"Nil"))</f>
        <v>#REF!</v>
      </c>
      <c r="K187" s="188" t="s">
        <v>3265</v>
      </c>
      <c r="L187" s="292"/>
      <c r="M187" s="96" t="s">
        <v>3266</v>
      </c>
    </row>
    <row r="188" spans="1:13" s="293" customFormat="1" ht="12.75" customHeight="1" x14ac:dyDescent="0.2">
      <c r="A188" s="288">
        <f t="shared" si="6"/>
        <v>184</v>
      </c>
      <c r="B188" s="637" t="s">
        <v>3527</v>
      </c>
      <c r="C188" s="638">
        <v>64872</v>
      </c>
      <c r="D188" s="639" t="s">
        <v>3528</v>
      </c>
      <c r="E188" s="648" t="s">
        <v>3529</v>
      </c>
      <c r="F188" s="624" t="s">
        <v>166</v>
      </c>
      <c r="G188" s="291">
        <f t="shared" si="7"/>
        <v>2</v>
      </c>
      <c r="H188" s="291" t="s">
        <v>101</v>
      </c>
      <c r="I188" s="188">
        <f t="shared" si="8"/>
        <v>1</v>
      </c>
      <c r="J188" s="188" t="e">
        <f>+IF(#REF!="Issued",1,IF(#REF!="Not Issued",2,"Nil"))</f>
        <v>#REF!</v>
      </c>
      <c r="K188" s="188" t="s">
        <v>3270</v>
      </c>
      <c r="L188" s="292"/>
      <c r="M188" s="96" t="s">
        <v>3271</v>
      </c>
    </row>
    <row r="189" spans="1:13" s="293" customFormat="1" ht="12.75" customHeight="1" x14ac:dyDescent="0.2">
      <c r="A189" s="288">
        <f t="shared" si="6"/>
        <v>185</v>
      </c>
      <c r="B189" s="637" t="s">
        <v>3531</v>
      </c>
      <c r="C189" s="638">
        <v>64873</v>
      </c>
      <c r="D189" s="639" t="s">
        <v>3532</v>
      </c>
      <c r="E189" s="648" t="s">
        <v>2446</v>
      </c>
      <c r="F189" s="624" t="s">
        <v>141</v>
      </c>
      <c r="G189" s="291">
        <f t="shared" si="7"/>
        <v>1</v>
      </c>
      <c r="H189" s="291" t="s">
        <v>101</v>
      </c>
      <c r="I189" s="188">
        <f t="shared" si="8"/>
        <v>1</v>
      </c>
      <c r="J189" s="188" t="e">
        <f>+IF(#REF!="Issued",1,IF(#REF!="Not Issued",2,"Nil"))</f>
        <v>#REF!</v>
      </c>
      <c r="K189" s="188" t="s">
        <v>3275</v>
      </c>
      <c r="L189" s="292"/>
      <c r="M189" s="96" t="s">
        <v>3276</v>
      </c>
    </row>
    <row r="190" spans="1:13" s="293" customFormat="1" ht="12.75" customHeight="1" x14ac:dyDescent="0.2">
      <c r="A190" s="288">
        <f t="shared" si="6"/>
        <v>186</v>
      </c>
      <c r="B190" s="637" t="s">
        <v>3534</v>
      </c>
      <c r="C190" s="638">
        <v>64874</v>
      </c>
      <c r="D190" s="639" t="s">
        <v>3535</v>
      </c>
      <c r="E190" s="648" t="s">
        <v>3536</v>
      </c>
      <c r="F190" s="624" t="s">
        <v>166</v>
      </c>
      <c r="G190" s="291">
        <f t="shared" si="7"/>
        <v>2</v>
      </c>
      <c r="H190" s="291" t="s">
        <v>101</v>
      </c>
      <c r="I190" s="188">
        <f t="shared" si="8"/>
        <v>1</v>
      </c>
      <c r="J190" s="188" t="e">
        <f>+IF(#REF!="Issued",1,IF(#REF!="Not Issued",2,"Nil"))</f>
        <v>#REF!</v>
      </c>
      <c r="K190" s="188" t="s">
        <v>3280</v>
      </c>
      <c r="L190" s="292"/>
      <c r="M190" s="96" t="s">
        <v>3281</v>
      </c>
    </row>
    <row r="191" spans="1:13" s="293" customFormat="1" ht="12.75" customHeight="1" x14ac:dyDescent="0.2">
      <c r="A191" s="288">
        <f t="shared" si="6"/>
        <v>187</v>
      </c>
      <c r="B191" s="637" t="s">
        <v>3538</v>
      </c>
      <c r="C191" s="638">
        <v>64875</v>
      </c>
      <c r="D191" s="639" t="s">
        <v>3539</v>
      </c>
      <c r="E191" s="648" t="s">
        <v>3540</v>
      </c>
      <c r="F191" s="624" t="s">
        <v>166</v>
      </c>
      <c r="G191" s="291">
        <f t="shared" si="7"/>
        <v>2</v>
      </c>
      <c r="H191" s="291" t="s">
        <v>101</v>
      </c>
      <c r="I191" s="188">
        <f t="shared" si="8"/>
        <v>1</v>
      </c>
      <c r="J191" s="188" t="e">
        <f>+IF(#REF!="Issued",1,IF(#REF!="Not Issued",2,"Nil"))</f>
        <v>#REF!</v>
      </c>
      <c r="K191" s="188" t="s">
        <v>3285</v>
      </c>
      <c r="L191" s="292"/>
      <c r="M191" s="96" t="s">
        <v>3286</v>
      </c>
    </row>
    <row r="192" spans="1:13" s="293" customFormat="1" ht="12.75" customHeight="1" x14ac:dyDescent="0.2">
      <c r="A192" s="288">
        <f t="shared" si="6"/>
        <v>188</v>
      </c>
      <c r="B192" s="637" t="s">
        <v>3542</v>
      </c>
      <c r="C192" s="638">
        <v>64876</v>
      </c>
      <c r="D192" s="639" t="s">
        <v>3543</v>
      </c>
      <c r="E192" s="648" t="s">
        <v>3544</v>
      </c>
      <c r="F192" s="624" t="s">
        <v>141</v>
      </c>
      <c r="G192" s="291">
        <f t="shared" si="7"/>
        <v>1</v>
      </c>
      <c r="H192" s="291" t="s">
        <v>101</v>
      </c>
      <c r="I192" s="188">
        <f t="shared" si="8"/>
        <v>1</v>
      </c>
      <c r="J192" s="188" t="e">
        <f>+IF(#REF!="Issued",1,IF(#REF!="Not Issued",2,"Nil"))</f>
        <v>#REF!</v>
      </c>
      <c r="K192" s="188" t="s">
        <v>3290</v>
      </c>
      <c r="L192" s="292"/>
      <c r="M192" s="96" t="s">
        <v>3291</v>
      </c>
    </row>
    <row r="193" spans="1:13" s="293" customFormat="1" ht="12.75" customHeight="1" x14ac:dyDescent="0.2">
      <c r="A193" s="288">
        <f t="shared" si="6"/>
        <v>189</v>
      </c>
      <c r="B193" s="637" t="s">
        <v>3546</v>
      </c>
      <c r="C193" s="638">
        <v>64877</v>
      </c>
      <c r="D193" s="639" t="s">
        <v>3547</v>
      </c>
      <c r="E193" s="648" t="s">
        <v>3548</v>
      </c>
      <c r="F193" s="624" t="s">
        <v>141</v>
      </c>
      <c r="G193" s="291">
        <f t="shared" si="7"/>
        <v>1</v>
      </c>
      <c r="H193" s="291" t="s">
        <v>101</v>
      </c>
      <c r="I193" s="188">
        <f t="shared" si="8"/>
        <v>1</v>
      </c>
      <c r="J193" s="188" t="e">
        <f>+IF(#REF!="Issued",1,IF(#REF!="Not Issued",2,"Nil"))</f>
        <v>#REF!</v>
      </c>
      <c r="K193" s="188" t="s">
        <v>3295</v>
      </c>
      <c r="L193" s="292"/>
      <c r="M193" s="96" t="s">
        <v>3296</v>
      </c>
    </row>
    <row r="194" spans="1:13" s="293" customFormat="1" ht="12.75" customHeight="1" x14ac:dyDescent="0.2">
      <c r="A194" s="288">
        <f t="shared" si="6"/>
        <v>190</v>
      </c>
      <c r="B194" s="637" t="s">
        <v>3550</v>
      </c>
      <c r="C194" s="638">
        <v>64878</v>
      </c>
      <c r="D194" s="639" t="s">
        <v>3551</v>
      </c>
      <c r="E194" s="648" t="s">
        <v>3552</v>
      </c>
      <c r="F194" s="624" t="s">
        <v>141</v>
      </c>
      <c r="G194" s="291">
        <f t="shared" si="7"/>
        <v>1</v>
      </c>
      <c r="H194" s="291" t="s">
        <v>101</v>
      </c>
      <c r="I194" s="188">
        <f t="shared" si="8"/>
        <v>1</v>
      </c>
      <c r="J194" s="188" t="e">
        <f>+IF(#REF!="Issued",1,IF(#REF!="Not Issued",2,"Nil"))</f>
        <v>#REF!</v>
      </c>
      <c r="K194" s="188" t="s">
        <v>3300</v>
      </c>
      <c r="L194" s="292"/>
      <c r="M194" s="96" t="s">
        <v>3301</v>
      </c>
    </row>
    <row r="195" spans="1:13" s="293" customFormat="1" ht="12.75" customHeight="1" x14ac:dyDescent="0.2">
      <c r="A195" s="288">
        <f t="shared" si="6"/>
        <v>191</v>
      </c>
      <c r="B195" s="637" t="s">
        <v>3554</v>
      </c>
      <c r="C195" s="638">
        <v>64879</v>
      </c>
      <c r="D195" s="639" t="s">
        <v>3555</v>
      </c>
      <c r="E195" s="648" t="s">
        <v>221</v>
      </c>
      <c r="F195" s="624" t="s">
        <v>141</v>
      </c>
      <c r="G195" s="291">
        <f t="shared" si="7"/>
        <v>1</v>
      </c>
      <c r="H195" s="291" t="s">
        <v>101</v>
      </c>
      <c r="I195" s="188">
        <f t="shared" si="8"/>
        <v>1</v>
      </c>
      <c r="J195" s="188" t="e">
        <f>+IF(#REF!="Issued",1,IF(#REF!="Not Issued",2,"Nil"))</f>
        <v>#REF!</v>
      </c>
      <c r="K195" s="188" t="s">
        <v>3305</v>
      </c>
      <c r="L195" s="292"/>
      <c r="M195" s="96" t="s">
        <v>3306</v>
      </c>
    </row>
    <row r="196" spans="1:13" s="293" customFormat="1" ht="12.75" customHeight="1" x14ac:dyDescent="0.2">
      <c r="A196" s="288">
        <f t="shared" si="6"/>
        <v>192</v>
      </c>
      <c r="B196" s="637" t="s">
        <v>3557</v>
      </c>
      <c r="C196" s="638">
        <v>64880</v>
      </c>
      <c r="D196" s="639" t="s">
        <v>3558</v>
      </c>
      <c r="E196" s="648" t="s">
        <v>3559</v>
      </c>
      <c r="F196" s="624" t="s">
        <v>166</v>
      </c>
      <c r="G196" s="291">
        <f t="shared" si="7"/>
        <v>2</v>
      </c>
      <c r="H196" s="291" t="s">
        <v>101</v>
      </c>
      <c r="I196" s="188">
        <f t="shared" si="8"/>
        <v>1</v>
      </c>
      <c r="J196" s="188" t="e">
        <f>+IF(#REF!="Issued",1,IF(#REF!="Not Issued",2,"Nil"))</f>
        <v>#REF!</v>
      </c>
      <c r="K196" s="188" t="s">
        <v>3310</v>
      </c>
      <c r="L196" s="292"/>
      <c r="M196" s="96" t="s">
        <v>3311</v>
      </c>
    </row>
    <row r="197" spans="1:13" s="293" customFormat="1" ht="12.75" customHeight="1" x14ac:dyDescent="0.2">
      <c r="A197" s="288">
        <f t="shared" ref="A197:A260" si="9">+A196+1</f>
        <v>193</v>
      </c>
      <c r="B197" s="637" t="s">
        <v>3564</v>
      </c>
      <c r="C197" s="638">
        <v>64882</v>
      </c>
      <c r="D197" s="639" t="s">
        <v>3565</v>
      </c>
      <c r="E197" s="648" t="s">
        <v>3566</v>
      </c>
      <c r="F197" s="624" t="s">
        <v>166</v>
      </c>
      <c r="G197" s="291">
        <f t="shared" ref="G197:G260" si="10">+IF(F197="M",1,IF(F197="f",2,IF(F197="Civ",3,"Error")))</f>
        <v>2</v>
      </c>
      <c r="H197" s="291" t="s">
        <v>101</v>
      </c>
      <c r="I197" s="188">
        <f t="shared" ref="I197:I260" si="11">+IF(H197="Incomplete",5,IF(H197="Complete",1,IF(H197="Incomplete",2,IF(H197="Left",3,IF(H197="Dropped",4,"Error")))))</f>
        <v>1</v>
      </c>
      <c r="J197" s="188" t="e">
        <f>+IF(#REF!="Issued",1,IF(#REF!="Not Issued",2,"Nil"))</f>
        <v>#REF!</v>
      </c>
      <c r="K197" s="188" t="s">
        <v>3314</v>
      </c>
      <c r="L197" s="292"/>
      <c r="M197" s="96" t="s">
        <v>3315</v>
      </c>
    </row>
    <row r="198" spans="1:13" s="293" customFormat="1" ht="12.75" customHeight="1" x14ac:dyDescent="0.2">
      <c r="A198" s="288">
        <f t="shared" si="9"/>
        <v>194</v>
      </c>
      <c r="B198" s="637" t="s">
        <v>3568</v>
      </c>
      <c r="C198" s="638">
        <v>64883</v>
      </c>
      <c r="D198" s="639" t="s">
        <v>3569</v>
      </c>
      <c r="E198" s="648" t="s">
        <v>3570</v>
      </c>
      <c r="F198" s="624" t="s">
        <v>166</v>
      </c>
      <c r="G198" s="291">
        <f t="shared" si="10"/>
        <v>2</v>
      </c>
      <c r="H198" s="291" t="s">
        <v>101</v>
      </c>
      <c r="I198" s="188">
        <f t="shared" si="11"/>
        <v>1</v>
      </c>
      <c r="J198" s="188" t="e">
        <f>+IF(#REF!="Issued",1,IF(#REF!="Not Issued",2,"Nil"))</f>
        <v>#REF!</v>
      </c>
      <c r="K198" s="188" t="s">
        <v>3318</v>
      </c>
      <c r="L198" s="292"/>
      <c r="M198" s="96" t="s">
        <v>3319</v>
      </c>
    </row>
    <row r="199" spans="1:13" s="293" customFormat="1" ht="12.75" customHeight="1" x14ac:dyDescent="0.2">
      <c r="A199" s="288">
        <f t="shared" si="9"/>
        <v>195</v>
      </c>
      <c r="B199" s="637" t="s">
        <v>3575</v>
      </c>
      <c r="C199" s="638">
        <v>64885</v>
      </c>
      <c r="D199" s="639" t="s">
        <v>3576</v>
      </c>
      <c r="E199" s="648" t="s">
        <v>3577</v>
      </c>
      <c r="F199" s="624" t="s">
        <v>166</v>
      </c>
      <c r="G199" s="291">
        <f t="shared" si="10"/>
        <v>2</v>
      </c>
      <c r="H199" s="291" t="s">
        <v>101</v>
      </c>
      <c r="I199" s="188">
        <f t="shared" si="11"/>
        <v>1</v>
      </c>
      <c r="J199" s="188" t="e">
        <f>+IF(#REF!="Issued",1,IF(#REF!="Not Issued",2,"Nil"))</f>
        <v>#REF!</v>
      </c>
      <c r="K199" s="188" t="s">
        <v>3322</v>
      </c>
      <c r="L199" s="292"/>
      <c r="M199" s="96" t="s">
        <v>3323</v>
      </c>
    </row>
    <row r="200" spans="1:13" s="293" customFormat="1" ht="12.75" customHeight="1" x14ac:dyDescent="0.2">
      <c r="A200" s="288">
        <f t="shared" si="9"/>
        <v>196</v>
      </c>
      <c r="B200" s="637" t="s">
        <v>3582</v>
      </c>
      <c r="C200" s="638">
        <v>64887</v>
      </c>
      <c r="D200" s="639" t="s">
        <v>3583</v>
      </c>
      <c r="E200" s="648" t="s">
        <v>3584</v>
      </c>
      <c r="F200" s="624" t="s">
        <v>166</v>
      </c>
      <c r="G200" s="291">
        <f t="shared" si="10"/>
        <v>2</v>
      </c>
      <c r="H200" s="291" t="s">
        <v>101</v>
      </c>
      <c r="I200" s="188">
        <f t="shared" si="11"/>
        <v>1</v>
      </c>
      <c r="J200" s="188" t="e">
        <f>+IF(#REF!="Issued",1,IF(#REF!="Not Issued",2,"Nil"))</f>
        <v>#REF!</v>
      </c>
      <c r="K200" s="188" t="s">
        <v>3326</v>
      </c>
      <c r="L200" s="292"/>
      <c r="M200" s="96" t="s">
        <v>3327</v>
      </c>
    </row>
    <row r="201" spans="1:13" s="293" customFormat="1" ht="12.75" customHeight="1" x14ac:dyDescent="0.2">
      <c r="A201" s="288">
        <f t="shared" si="9"/>
        <v>197</v>
      </c>
      <c r="B201" s="637" t="s">
        <v>3586</v>
      </c>
      <c r="C201" s="638">
        <v>64888</v>
      </c>
      <c r="D201" s="639" t="s">
        <v>3587</v>
      </c>
      <c r="E201" s="648" t="s">
        <v>3588</v>
      </c>
      <c r="F201" s="624" t="s">
        <v>166</v>
      </c>
      <c r="G201" s="291">
        <f t="shared" si="10"/>
        <v>2</v>
      </c>
      <c r="H201" s="291" t="s">
        <v>101</v>
      </c>
      <c r="I201" s="188">
        <f t="shared" si="11"/>
        <v>1</v>
      </c>
      <c r="J201" s="188" t="e">
        <f>+IF(#REF!="Issued",1,IF(#REF!="Not Issued",2,"Nil"))</f>
        <v>#REF!</v>
      </c>
      <c r="K201" s="188" t="s">
        <v>3330</v>
      </c>
      <c r="L201" s="292"/>
      <c r="M201" s="96" t="s">
        <v>3331</v>
      </c>
    </row>
    <row r="202" spans="1:13" s="293" customFormat="1" ht="12.75" customHeight="1" x14ac:dyDescent="0.2">
      <c r="A202" s="288">
        <f t="shared" si="9"/>
        <v>198</v>
      </c>
      <c r="B202" s="637" t="s">
        <v>3590</v>
      </c>
      <c r="C202" s="638">
        <v>64889</v>
      </c>
      <c r="D202" s="639" t="s">
        <v>1628</v>
      </c>
      <c r="E202" s="648" t="s">
        <v>1571</v>
      </c>
      <c r="F202" s="624" t="s">
        <v>141</v>
      </c>
      <c r="G202" s="291">
        <f t="shared" si="10"/>
        <v>1</v>
      </c>
      <c r="H202" s="291" t="s">
        <v>101</v>
      </c>
      <c r="I202" s="188">
        <f t="shared" si="11"/>
        <v>1</v>
      </c>
      <c r="J202" s="188" t="e">
        <f>+IF(#REF!="Issued",1,IF(#REF!="Not Issued",2,"Nil"))</f>
        <v>#REF!</v>
      </c>
      <c r="K202" s="188" t="s">
        <v>3335</v>
      </c>
      <c r="L202" s="292"/>
      <c r="M202" s="96" t="s">
        <v>3336</v>
      </c>
    </row>
    <row r="203" spans="1:13" s="293" customFormat="1" ht="12.75" customHeight="1" x14ac:dyDescent="0.2">
      <c r="A203" s="288">
        <f t="shared" si="9"/>
        <v>199</v>
      </c>
      <c r="B203" s="637" t="s">
        <v>3596</v>
      </c>
      <c r="C203" s="638">
        <v>64891</v>
      </c>
      <c r="D203" s="639" t="s">
        <v>3597</v>
      </c>
      <c r="E203" s="648" t="s">
        <v>3598</v>
      </c>
      <c r="F203" s="624" t="s">
        <v>166</v>
      </c>
      <c r="G203" s="291">
        <f t="shared" si="10"/>
        <v>2</v>
      </c>
      <c r="H203" s="291" t="s">
        <v>101</v>
      </c>
      <c r="I203" s="188">
        <f t="shared" si="11"/>
        <v>1</v>
      </c>
      <c r="J203" s="188" t="e">
        <f>+IF(#REF!="Issued",1,IF(#REF!="Not Issued",2,"Nil"))</f>
        <v>#REF!</v>
      </c>
      <c r="K203" s="188" t="s">
        <v>3339</v>
      </c>
      <c r="L203" s="292"/>
      <c r="M203" s="96" t="s">
        <v>3340</v>
      </c>
    </row>
    <row r="204" spans="1:13" s="293" customFormat="1" ht="12.75" customHeight="1" x14ac:dyDescent="0.2">
      <c r="A204" s="288">
        <f t="shared" si="9"/>
        <v>200</v>
      </c>
      <c r="B204" s="637" t="s">
        <v>3600</v>
      </c>
      <c r="C204" s="638">
        <v>64892</v>
      </c>
      <c r="D204" s="639" t="s">
        <v>3601</v>
      </c>
      <c r="E204" s="648" t="s">
        <v>3602</v>
      </c>
      <c r="F204" s="624" t="s">
        <v>166</v>
      </c>
      <c r="G204" s="291">
        <f t="shared" si="10"/>
        <v>2</v>
      </c>
      <c r="H204" s="291" t="s">
        <v>101</v>
      </c>
      <c r="I204" s="188">
        <f t="shared" si="11"/>
        <v>1</v>
      </c>
      <c r="J204" s="188" t="e">
        <f>+IF(#REF!="Issued",1,IF(#REF!="Not Issued",2,"Nil"))</f>
        <v>#REF!</v>
      </c>
      <c r="K204" s="188" t="s">
        <v>3344</v>
      </c>
      <c r="L204" s="292"/>
      <c r="M204" s="96" t="s">
        <v>3345</v>
      </c>
    </row>
    <row r="205" spans="1:13" s="293" customFormat="1" ht="12.75" customHeight="1" x14ac:dyDescent="0.2">
      <c r="A205" s="288">
        <f t="shared" si="9"/>
        <v>201</v>
      </c>
      <c r="B205" s="637" t="s">
        <v>3604</v>
      </c>
      <c r="C205" s="638">
        <v>64893</v>
      </c>
      <c r="D205" s="639" t="s">
        <v>3605</v>
      </c>
      <c r="E205" s="648" t="s">
        <v>3606</v>
      </c>
      <c r="F205" s="624" t="s">
        <v>166</v>
      </c>
      <c r="G205" s="291">
        <f t="shared" si="10"/>
        <v>2</v>
      </c>
      <c r="H205" s="291" t="s">
        <v>101</v>
      </c>
      <c r="I205" s="188">
        <f t="shared" si="11"/>
        <v>1</v>
      </c>
      <c r="J205" s="188" t="e">
        <f>+IF(#REF!="Issued",1,IF(#REF!="Not Issued",2,"Nil"))</f>
        <v>#REF!</v>
      </c>
      <c r="K205" s="188" t="s">
        <v>3348</v>
      </c>
      <c r="L205" s="292"/>
      <c r="M205" s="96" t="s">
        <v>2987</v>
      </c>
    </row>
    <row r="206" spans="1:13" s="293" customFormat="1" ht="12.75" customHeight="1" x14ac:dyDescent="0.2">
      <c r="A206" s="288">
        <f t="shared" si="9"/>
        <v>202</v>
      </c>
      <c r="B206" s="637" t="s">
        <v>3608</v>
      </c>
      <c r="C206" s="638">
        <v>64894</v>
      </c>
      <c r="D206" s="639" t="s">
        <v>3609</v>
      </c>
      <c r="E206" s="648" t="s">
        <v>3610</v>
      </c>
      <c r="F206" s="624" t="s">
        <v>166</v>
      </c>
      <c r="G206" s="291">
        <f t="shared" si="10"/>
        <v>2</v>
      </c>
      <c r="H206" s="291" t="s">
        <v>101</v>
      </c>
      <c r="I206" s="188">
        <f t="shared" si="11"/>
        <v>1</v>
      </c>
      <c r="J206" s="188" t="e">
        <f>+IF(#REF!="Issued",1,IF(#REF!="Not Issued",2,"Nil"))</f>
        <v>#REF!</v>
      </c>
      <c r="K206" s="188" t="s">
        <v>3352</v>
      </c>
      <c r="L206" s="292"/>
      <c r="M206" s="96" t="s">
        <v>3353</v>
      </c>
    </row>
    <row r="207" spans="1:13" s="293" customFormat="1" ht="12.75" customHeight="1" x14ac:dyDescent="0.2">
      <c r="A207" s="288">
        <f t="shared" si="9"/>
        <v>203</v>
      </c>
      <c r="B207" s="637" t="s">
        <v>3616</v>
      </c>
      <c r="C207" s="638">
        <v>64896</v>
      </c>
      <c r="D207" s="639" t="s">
        <v>3617</v>
      </c>
      <c r="E207" s="648" t="s">
        <v>3618</v>
      </c>
      <c r="F207" s="624" t="s">
        <v>166</v>
      </c>
      <c r="G207" s="291">
        <f t="shared" si="10"/>
        <v>2</v>
      </c>
      <c r="H207" s="291" t="s">
        <v>101</v>
      </c>
      <c r="I207" s="188">
        <f t="shared" si="11"/>
        <v>1</v>
      </c>
      <c r="J207" s="188" t="e">
        <f>+IF(#REF!="Issued",1,IF(#REF!="Not Issued",2,"Nil"))</f>
        <v>#REF!</v>
      </c>
      <c r="K207" s="188" t="s">
        <v>3356</v>
      </c>
      <c r="L207" s="292"/>
      <c r="M207" s="96" t="s">
        <v>3357</v>
      </c>
    </row>
    <row r="208" spans="1:13" s="293" customFormat="1" ht="12.75" customHeight="1" x14ac:dyDescent="0.2">
      <c r="A208" s="288">
        <f t="shared" si="9"/>
        <v>204</v>
      </c>
      <c r="B208" s="637" t="s">
        <v>3620</v>
      </c>
      <c r="C208" s="638">
        <v>64897</v>
      </c>
      <c r="D208" s="639" t="s">
        <v>3621</v>
      </c>
      <c r="E208" s="648" t="s">
        <v>3622</v>
      </c>
      <c r="F208" s="624" t="s">
        <v>166</v>
      </c>
      <c r="G208" s="291">
        <f t="shared" si="10"/>
        <v>2</v>
      </c>
      <c r="H208" s="291" t="s">
        <v>101</v>
      </c>
      <c r="I208" s="188">
        <f t="shared" si="11"/>
        <v>1</v>
      </c>
      <c r="J208" s="188" t="e">
        <f>+IF(#REF!="Issued",1,IF(#REF!="Not Issued",2,"Nil"))</f>
        <v>#REF!</v>
      </c>
      <c r="K208" s="188" t="s">
        <v>3361</v>
      </c>
      <c r="L208" s="292"/>
      <c r="M208" s="96" t="s">
        <v>3362</v>
      </c>
    </row>
    <row r="209" spans="1:13" s="293" customFormat="1" ht="12.75" customHeight="1" x14ac:dyDescent="0.2">
      <c r="A209" s="288">
        <f t="shared" si="9"/>
        <v>205</v>
      </c>
      <c r="B209" s="637" t="s">
        <v>3628</v>
      </c>
      <c r="C209" s="638">
        <v>57122</v>
      </c>
      <c r="D209" s="639" t="s">
        <v>3629</v>
      </c>
      <c r="E209" s="648" t="s">
        <v>3630</v>
      </c>
      <c r="F209" s="624" t="s">
        <v>141</v>
      </c>
      <c r="G209" s="291">
        <f t="shared" si="10"/>
        <v>1</v>
      </c>
      <c r="H209" s="291" t="s">
        <v>101</v>
      </c>
      <c r="I209" s="188">
        <f t="shared" si="11"/>
        <v>1</v>
      </c>
      <c r="J209" s="188" t="e">
        <f>+IF(#REF!="Issued",1,IF(#REF!="Not Issued",2,"Nil"))</f>
        <v>#REF!</v>
      </c>
      <c r="K209" s="188" t="s">
        <v>3366</v>
      </c>
      <c r="L209" s="292"/>
      <c r="M209" s="96"/>
    </row>
    <row r="210" spans="1:13" s="293" customFormat="1" ht="12.75" customHeight="1" x14ac:dyDescent="0.2">
      <c r="A210" s="288">
        <f t="shared" si="9"/>
        <v>206</v>
      </c>
      <c r="B210" s="637" t="s">
        <v>3632</v>
      </c>
      <c r="C210" s="638">
        <v>64898</v>
      </c>
      <c r="D210" s="639" t="s">
        <v>3633</v>
      </c>
      <c r="E210" s="648" t="s">
        <v>3634</v>
      </c>
      <c r="F210" s="624" t="s">
        <v>166</v>
      </c>
      <c r="G210" s="291">
        <f t="shared" si="10"/>
        <v>2</v>
      </c>
      <c r="H210" s="291" t="s">
        <v>101</v>
      </c>
      <c r="I210" s="188">
        <f t="shared" si="11"/>
        <v>1</v>
      </c>
      <c r="J210" s="188" t="e">
        <f>+IF(#REF!="Issued",1,IF(#REF!="Not Issued",2,"Nil"))</f>
        <v>#REF!</v>
      </c>
      <c r="K210" s="188" t="s">
        <v>3370</v>
      </c>
      <c r="L210" s="292"/>
      <c r="M210" s="96"/>
    </row>
    <row r="211" spans="1:13" s="293" customFormat="1" ht="12.75" customHeight="1" x14ac:dyDescent="0.2">
      <c r="A211" s="288">
        <f t="shared" si="9"/>
        <v>207</v>
      </c>
      <c r="B211" s="637" t="s">
        <v>3644</v>
      </c>
      <c r="C211" s="638">
        <v>57462</v>
      </c>
      <c r="D211" s="639" t="s">
        <v>3645</v>
      </c>
      <c r="E211" s="648" t="s">
        <v>1448</v>
      </c>
      <c r="F211" s="624" t="s">
        <v>141</v>
      </c>
      <c r="G211" s="291">
        <f t="shared" si="10"/>
        <v>1</v>
      </c>
      <c r="H211" s="291" t="s">
        <v>101</v>
      </c>
      <c r="I211" s="188">
        <f t="shared" si="11"/>
        <v>1</v>
      </c>
      <c r="J211" s="188" t="e">
        <f>+IF(#REF!="Issued",1,IF(#REF!="Not Issued",2,"Nil"))</f>
        <v>#REF!</v>
      </c>
      <c r="K211" s="188" t="s">
        <v>3374</v>
      </c>
      <c r="L211" s="292"/>
      <c r="M211" s="96"/>
    </row>
    <row r="212" spans="1:13" s="293" customFormat="1" ht="12.75" customHeight="1" x14ac:dyDescent="0.2">
      <c r="A212" s="288">
        <f t="shared" si="9"/>
        <v>208</v>
      </c>
      <c r="B212" s="637" t="s">
        <v>3647</v>
      </c>
      <c r="C212" s="638">
        <v>64901</v>
      </c>
      <c r="D212" s="639" t="s">
        <v>3648</v>
      </c>
      <c r="E212" s="648" t="s">
        <v>3649</v>
      </c>
      <c r="F212" s="624" t="s">
        <v>141</v>
      </c>
      <c r="G212" s="291">
        <f t="shared" si="10"/>
        <v>1</v>
      </c>
      <c r="H212" s="291" t="s">
        <v>101</v>
      </c>
      <c r="I212" s="188">
        <f t="shared" si="11"/>
        <v>1</v>
      </c>
      <c r="J212" s="188" t="e">
        <f>+IF(#REF!="Issued",1,IF(#REF!="Not Issued",2,"Nil"))</f>
        <v>#REF!</v>
      </c>
      <c r="K212" s="188" t="s">
        <v>3378</v>
      </c>
      <c r="L212" s="292"/>
      <c r="M212" s="96"/>
    </row>
    <row r="213" spans="1:13" s="293" customFormat="1" ht="12.75" customHeight="1" x14ac:dyDescent="0.2">
      <c r="A213" s="288">
        <f t="shared" si="9"/>
        <v>209</v>
      </c>
      <c r="B213" s="637" t="s">
        <v>3651</v>
      </c>
      <c r="C213" s="638">
        <v>64902</v>
      </c>
      <c r="D213" s="639" t="s">
        <v>3652</v>
      </c>
      <c r="E213" s="648" t="s">
        <v>3653</v>
      </c>
      <c r="F213" s="624" t="s">
        <v>141</v>
      </c>
      <c r="G213" s="291">
        <f t="shared" si="10"/>
        <v>1</v>
      </c>
      <c r="H213" s="291" t="s">
        <v>101</v>
      </c>
      <c r="I213" s="188">
        <f t="shared" si="11"/>
        <v>1</v>
      </c>
      <c r="J213" s="188" t="e">
        <f>+IF(#REF!="Issued",1,IF(#REF!="Not Issued",2,"Nil"))</f>
        <v>#REF!</v>
      </c>
      <c r="K213" s="188" t="s">
        <v>3381</v>
      </c>
      <c r="L213" s="292"/>
      <c r="M213" s="96"/>
    </row>
    <row r="214" spans="1:13" s="293" customFormat="1" ht="12.75" customHeight="1" x14ac:dyDescent="0.2">
      <c r="A214" s="288">
        <f t="shared" si="9"/>
        <v>210</v>
      </c>
      <c r="B214" s="637" t="s">
        <v>3655</v>
      </c>
      <c r="C214" s="638">
        <v>64903</v>
      </c>
      <c r="D214" s="639" t="s">
        <v>3656</v>
      </c>
      <c r="E214" s="648" t="s">
        <v>3657</v>
      </c>
      <c r="F214" s="624" t="s">
        <v>141</v>
      </c>
      <c r="G214" s="291">
        <f t="shared" si="10"/>
        <v>1</v>
      </c>
      <c r="H214" s="291" t="s">
        <v>101</v>
      </c>
      <c r="I214" s="188">
        <f t="shared" si="11"/>
        <v>1</v>
      </c>
      <c r="J214" s="188" t="e">
        <f>+IF(#REF!="Issued",1,IF(#REF!="Not Issued",2,"Nil"))</f>
        <v>#REF!</v>
      </c>
      <c r="K214" s="188" t="s">
        <v>3384</v>
      </c>
      <c r="L214" s="292"/>
      <c r="M214" s="96"/>
    </row>
    <row r="215" spans="1:13" s="293" customFormat="1" ht="12.75" customHeight="1" x14ac:dyDescent="0.2">
      <c r="A215" s="288">
        <f t="shared" si="9"/>
        <v>211</v>
      </c>
      <c r="B215" s="637" t="s">
        <v>3659</v>
      </c>
      <c r="C215" s="638">
        <v>64904</v>
      </c>
      <c r="D215" s="639" t="s">
        <v>3660</v>
      </c>
      <c r="E215" s="648" t="s">
        <v>3661</v>
      </c>
      <c r="F215" s="624" t="s">
        <v>166</v>
      </c>
      <c r="G215" s="291">
        <f t="shared" si="10"/>
        <v>2</v>
      </c>
      <c r="H215" s="291" t="s">
        <v>101</v>
      </c>
      <c r="I215" s="188">
        <f t="shared" si="11"/>
        <v>1</v>
      </c>
      <c r="J215" s="188" t="e">
        <f>+IF(#REF!="Issued",1,IF(#REF!="Not Issued",2,"Nil"))</f>
        <v>#REF!</v>
      </c>
      <c r="K215" s="188" t="s">
        <v>3388</v>
      </c>
      <c r="L215" s="292"/>
      <c r="M215" s="96"/>
    </row>
    <row r="216" spans="1:13" s="293" customFormat="1" ht="12.75" customHeight="1" x14ac:dyDescent="0.2">
      <c r="A216" s="288">
        <f t="shared" si="9"/>
        <v>212</v>
      </c>
      <c r="B216" s="637" t="s">
        <v>3663</v>
      </c>
      <c r="C216" s="638">
        <v>66235</v>
      </c>
      <c r="D216" s="639" t="s">
        <v>3664</v>
      </c>
      <c r="E216" s="648" t="s">
        <v>3665</v>
      </c>
      <c r="F216" s="624" t="s">
        <v>141</v>
      </c>
      <c r="G216" s="291">
        <f t="shared" si="10"/>
        <v>1</v>
      </c>
      <c r="H216" s="291" t="s">
        <v>101</v>
      </c>
      <c r="I216" s="188">
        <f t="shared" si="11"/>
        <v>1</v>
      </c>
      <c r="J216" s="188" t="e">
        <f>+IF(#REF!="Issued",1,IF(#REF!="Not Issued",2,"Nil"))</f>
        <v>#REF!</v>
      </c>
      <c r="K216" s="188" t="s">
        <v>3392</v>
      </c>
      <c r="L216" s="292"/>
      <c r="M216" s="96"/>
    </row>
    <row r="217" spans="1:13" s="293" customFormat="1" ht="12.75" customHeight="1" x14ac:dyDescent="0.2">
      <c r="A217" s="288">
        <f t="shared" si="9"/>
        <v>213</v>
      </c>
      <c r="B217" s="637" t="s">
        <v>3667</v>
      </c>
      <c r="C217" s="638">
        <v>64905</v>
      </c>
      <c r="D217" s="639" t="s">
        <v>3668</v>
      </c>
      <c r="E217" s="648" t="s">
        <v>3669</v>
      </c>
      <c r="F217" s="624" t="s">
        <v>166</v>
      </c>
      <c r="G217" s="291">
        <f t="shared" si="10"/>
        <v>2</v>
      </c>
      <c r="H217" s="291" t="s">
        <v>101</v>
      </c>
      <c r="I217" s="188">
        <f t="shared" si="11"/>
        <v>1</v>
      </c>
      <c r="J217" s="188" t="e">
        <f>+IF(#REF!="Issued",1,IF(#REF!="Not Issued",2,"Nil"))</f>
        <v>#REF!</v>
      </c>
      <c r="K217" s="188" t="s">
        <v>3396</v>
      </c>
      <c r="L217" s="292"/>
      <c r="M217" s="96"/>
    </row>
    <row r="218" spans="1:13" s="293" customFormat="1" ht="12.75" customHeight="1" x14ac:dyDescent="0.2">
      <c r="A218" s="288">
        <f t="shared" si="9"/>
        <v>214</v>
      </c>
      <c r="B218" s="637" t="s">
        <v>3671</v>
      </c>
      <c r="C218" s="638">
        <v>64906</v>
      </c>
      <c r="D218" s="639" t="s">
        <v>3672</v>
      </c>
      <c r="E218" s="648" t="s">
        <v>3673</v>
      </c>
      <c r="F218" s="624" t="s">
        <v>166</v>
      </c>
      <c r="G218" s="291">
        <f t="shared" si="10"/>
        <v>2</v>
      </c>
      <c r="H218" s="291" t="s">
        <v>101</v>
      </c>
      <c r="I218" s="188">
        <f t="shared" si="11"/>
        <v>1</v>
      </c>
      <c r="J218" s="188" t="e">
        <f>+IF(#REF!="Issued",1,IF(#REF!="Not Issued",2,"Nil"))</f>
        <v>#REF!</v>
      </c>
      <c r="K218" s="188" t="s">
        <v>3399</v>
      </c>
      <c r="L218" s="292"/>
      <c r="M218" s="96"/>
    </row>
    <row r="219" spans="1:13" s="293" customFormat="1" ht="12.75" customHeight="1" x14ac:dyDescent="0.2">
      <c r="A219" s="288">
        <f t="shared" si="9"/>
        <v>215</v>
      </c>
      <c r="B219" s="637" t="s">
        <v>3675</v>
      </c>
      <c r="C219" s="638">
        <v>64907</v>
      </c>
      <c r="D219" s="639" t="s">
        <v>3676</v>
      </c>
      <c r="E219" s="648" t="s">
        <v>3677</v>
      </c>
      <c r="F219" s="624" t="s">
        <v>166</v>
      </c>
      <c r="G219" s="291">
        <f t="shared" si="10"/>
        <v>2</v>
      </c>
      <c r="H219" s="291" t="s">
        <v>101</v>
      </c>
      <c r="I219" s="188">
        <f t="shared" si="11"/>
        <v>1</v>
      </c>
      <c r="J219" s="188" t="e">
        <f>+IF(#REF!="Issued",1,IF(#REF!="Not Issued",2,"Nil"))</f>
        <v>#REF!</v>
      </c>
      <c r="K219" s="188" t="s">
        <v>3403</v>
      </c>
      <c r="L219" s="292"/>
      <c r="M219" s="96"/>
    </row>
    <row r="220" spans="1:13" s="293" customFormat="1" ht="12.75" customHeight="1" x14ac:dyDescent="0.2">
      <c r="A220" s="288">
        <f t="shared" si="9"/>
        <v>216</v>
      </c>
      <c r="B220" s="637" t="s">
        <v>3679</v>
      </c>
      <c r="C220" s="638">
        <v>64908</v>
      </c>
      <c r="D220" s="639" t="s">
        <v>3680</v>
      </c>
      <c r="E220" s="648" t="s">
        <v>3681</v>
      </c>
      <c r="F220" s="624" t="s">
        <v>141</v>
      </c>
      <c r="G220" s="291">
        <f t="shared" si="10"/>
        <v>1</v>
      </c>
      <c r="H220" s="291" t="s">
        <v>101</v>
      </c>
      <c r="I220" s="188">
        <f t="shared" si="11"/>
        <v>1</v>
      </c>
      <c r="J220" s="188" t="e">
        <f>+IF(#REF!="Issued",1,IF(#REF!="Not Issued",2,"Nil"))</f>
        <v>#REF!</v>
      </c>
      <c r="K220" s="188" t="s">
        <v>3406</v>
      </c>
      <c r="L220" s="292"/>
      <c r="M220" s="96"/>
    </row>
    <row r="221" spans="1:13" s="293" customFormat="1" ht="12.75" customHeight="1" x14ac:dyDescent="0.2">
      <c r="A221" s="288">
        <f t="shared" si="9"/>
        <v>217</v>
      </c>
      <c r="B221" s="637" t="s">
        <v>3687</v>
      </c>
      <c r="C221" s="638">
        <v>64910</v>
      </c>
      <c r="D221" s="639" t="s">
        <v>3688</v>
      </c>
      <c r="E221" s="648" t="s">
        <v>3689</v>
      </c>
      <c r="F221" s="624" t="s">
        <v>166</v>
      </c>
      <c r="G221" s="291">
        <f t="shared" si="10"/>
        <v>2</v>
      </c>
      <c r="H221" s="291" t="s">
        <v>101</v>
      </c>
      <c r="I221" s="188">
        <f t="shared" si="11"/>
        <v>1</v>
      </c>
      <c r="J221" s="188" t="e">
        <f>+IF(#REF!="Issued",1,IF(#REF!="Not Issued",2,"Nil"))</f>
        <v>#REF!</v>
      </c>
      <c r="K221" s="188" t="s">
        <v>3409</v>
      </c>
      <c r="L221" s="292"/>
      <c r="M221" s="96"/>
    </row>
    <row r="222" spans="1:13" s="293" customFormat="1" ht="12.75" customHeight="1" x14ac:dyDescent="0.2">
      <c r="A222" s="288">
        <f t="shared" si="9"/>
        <v>218</v>
      </c>
      <c r="B222" s="637" t="s">
        <v>3695</v>
      </c>
      <c r="C222" s="638">
        <v>64912</v>
      </c>
      <c r="D222" s="639" t="s">
        <v>437</v>
      </c>
      <c r="E222" s="648" t="s">
        <v>1248</v>
      </c>
      <c r="F222" s="624" t="s">
        <v>141</v>
      </c>
      <c r="G222" s="291">
        <f t="shared" si="10"/>
        <v>1</v>
      </c>
      <c r="H222" s="291" t="s">
        <v>101</v>
      </c>
      <c r="I222" s="188">
        <f t="shared" si="11"/>
        <v>1</v>
      </c>
      <c r="J222" s="188" t="e">
        <f>+IF(#REF!="Issued",1,IF(#REF!="Not Issued",2,"Nil"))</f>
        <v>#REF!</v>
      </c>
      <c r="K222" s="188" t="s">
        <v>3412</v>
      </c>
      <c r="L222" s="292"/>
      <c r="M222" s="96"/>
    </row>
    <row r="223" spans="1:13" s="293" customFormat="1" ht="12.75" customHeight="1" x14ac:dyDescent="0.2">
      <c r="A223" s="288">
        <f t="shared" si="9"/>
        <v>219</v>
      </c>
      <c r="B223" s="637" t="s">
        <v>3697</v>
      </c>
      <c r="C223" s="638">
        <v>64913</v>
      </c>
      <c r="D223" s="639" t="s">
        <v>3698</v>
      </c>
      <c r="E223" s="648" t="s">
        <v>2741</v>
      </c>
      <c r="F223" s="624" t="s">
        <v>166</v>
      </c>
      <c r="G223" s="291">
        <f t="shared" si="10"/>
        <v>2</v>
      </c>
      <c r="H223" s="291" t="s">
        <v>101</v>
      </c>
      <c r="I223" s="188">
        <f t="shared" si="11"/>
        <v>1</v>
      </c>
      <c r="J223" s="188" t="e">
        <f>+IF(#REF!="Issued",1,IF(#REF!="Not Issued",2,"Nil"))</f>
        <v>#REF!</v>
      </c>
      <c r="K223" s="188" t="s">
        <v>3416</v>
      </c>
      <c r="L223" s="292"/>
      <c r="M223" s="96"/>
    </row>
    <row r="224" spans="1:13" s="293" customFormat="1" ht="12.75" customHeight="1" x14ac:dyDescent="0.2">
      <c r="A224" s="288">
        <f t="shared" si="9"/>
        <v>220</v>
      </c>
      <c r="B224" s="637" t="s">
        <v>3700</v>
      </c>
      <c r="C224" s="638">
        <v>64914</v>
      </c>
      <c r="D224" s="639" t="s">
        <v>3701</v>
      </c>
      <c r="E224" s="648" t="s">
        <v>517</v>
      </c>
      <c r="F224" s="624" t="s">
        <v>166</v>
      </c>
      <c r="G224" s="291">
        <f t="shared" si="10"/>
        <v>2</v>
      </c>
      <c r="H224" s="291" t="s">
        <v>101</v>
      </c>
      <c r="I224" s="188">
        <f t="shared" si="11"/>
        <v>1</v>
      </c>
      <c r="J224" s="188" t="e">
        <f>+IF(#REF!="Issued",1,IF(#REF!="Not Issued",2,"Nil"))</f>
        <v>#REF!</v>
      </c>
      <c r="K224" s="188" t="s">
        <v>3420</v>
      </c>
      <c r="L224" s="292"/>
      <c r="M224" s="96"/>
    </row>
    <row r="225" spans="1:13" s="293" customFormat="1" ht="12.75" customHeight="1" x14ac:dyDescent="0.2">
      <c r="A225" s="288">
        <f t="shared" si="9"/>
        <v>221</v>
      </c>
      <c r="B225" s="637" t="s">
        <v>3703</v>
      </c>
      <c r="C225" s="638">
        <v>64915</v>
      </c>
      <c r="D225" s="639" t="s">
        <v>3704</v>
      </c>
      <c r="E225" s="648" t="s">
        <v>3705</v>
      </c>
      <c r="F225" s="624" t="s">
        <v>141</v>
      </c>
      <c r="G225" s="291">
        <f t="shared" si="10"/>
        <v>1</v>
      </c>
      <c r="H225" s="291" t="s">
        <v>101</v>
      </c>
      <c r="I225" s="188">
        <f t="shared" si="11"/>
        <v>1</v>
      </c>
      <c r="J225" s="188" t="e">
        <f>+IF(#REF!="Issued",1,IF(#REF!="Not Issued",2,"Nil"))</f>
        <v>#REF!</v>
      </c>
      <c r="K225" s="188" t="s">
        <v>3424</v>
      </c>
      <c r="L225" s="292"/>
      <c r="M225" s="96"/>
    </row>
    <row r="226" spans="1:13" s="293" customFormat="1" ht="12.75" customHeight="1" x14ac:dyDescent="0.2">
      <c r="A226" s="288">
        <f t="shared" si="9"/>
        <v>222</v>
      </c>
      <c r="B226" s="637" t="s">
        <v>3711</v>
      </c>
      <c r="C226" s="638">
        <v>64917</v>
      </c>
      <c r="D226" s="639" t="s">
        <v>3712</v>
      </c>
      <c r="E226" s="648" t="s">
        <v>3713</v>
      </c>
      <c r="F226" s="624" t="s">
        <v>166</v>
      </c>
      <c r="G226" s="291">
        <f t="shared" si="10"/>
        <v>2</v>
      </c>
      <c r="H226" s="291" t="s">
        <v>101</v>
      </c>
      <c r="I226" s="188">
        <f t="shared" si="11"/>
        <v>1</v>
      </c>
      <c r="J226" s="188" t="e">
        <f>+IF(#REF!="Issued",1,IF(#REF!="Not Issued",2,"Nil"))</f>
        <v>#REF!</v>
      </c>
      <c r="K226" s="188" t="s">
        <v>3428</v>
      </c>
      <c r="L226" s="292"/>
      <c r="M226" s="96"/>
    </row>
    <row r="227" spans="1:13" s="293" customFormat="1" ht="12.75" customHeight="1" x14ac:dyDescent="0.2">
      <c r="A227" s="288">
        <f t="shared" si="9"/>
        <v>223</v>
      </c>
      <c r="B227" s="637" t="s">
        <v>3719</v>
      </c>
      <c r="C227" s="638">
        <v>64919</v>
      </c>
      <c r="D227" s="639" t="s">
        <v>3720</v>
      </c>
      <c r="E227" s="648" t="s">
        <v>3721</v>
      </c>
      <c r="F227" s="624" t="s">
        <v>166</v>
      </c>
      <c r="G227" s="291">
        <f t="shared" si="10"/>
        <v>2</v>
      </c>
      <c r="H227" s="291" t="s">
        <v>101</v>
      </c>
      <c r="I227" s="188">
        <f t="shared" si="11"/>
        <v>1</v>
      </c>
      <c r="J227" s="188" t="e">
        <f>+IF(#REF!="Issued",1,IF(#REF!="Not Issued",2,"Nil"))</f>
        <v>#REF!</v>
      </c>
      <c r="K227" s="188" t="s">
        <v>3432</v>
      </c>
      <c r="L227" s="292"/>
      <c r="M227" s="96"/>
    </row>
    <row r="228" spans="1:13" s="293" customFormat="1" ht="12.75" customHeight="1" x14ac:dyDescent="0.2">
      <c r="A228" s="288">
        <f t="shared" si="9"/>
        <v>224</v>
      </c>
      <c r="B228" s="637" t="s">
        <v>3726</v>
      </c>
      <c r="C228" s="638">
        <v>64420</v>
      </c>
      <c r="D228" s="639" t="s">
        <v>3727</v>
      </c>
      <c r="E228" s="648" t="s">
        <v>3728</v>
      </c>
      <c r="F228" s="624" t="s">
        <v>141</v>
      </c>
      <c r="G228" s="291">
        <f t="shared" si="10"/>
        <v>1</v>
      </c>
      <c r="H228" s="291" t="s">
        <v>101</v>
      </c>
      <c r="I228" s="188">
        <f t="shared" si="11"/>
        <v>1</v>
      </c>
      <c r="J228" s="188" t="e">
        <f>+IF(#REF!="Issued",1,IF(#REF!="Not Issued",2,"Nil"))</f>
        <v>#REF!</v>
      </c>
      <c r="K228" s="188" t="s">
        <v>3436</v>
      </c>
      <c r="L228" s="292"/>
      <c r="M228" s="96"/>
    </row>
    <row r="229" spans="1:13" s="293" customFormat="1" ht="12.75" customHeight="1" x14ac:dyDescent="0.2">
      <c r="A229" s="288">
        <f t="shared" si="9"/>
        <v>225</v>
      </c>
      <c r="B229" s="637" t="s">
        <v>3730</v>
      </c>
      <c r="C229" s="638">
        <v>64392</v>
      </c>
      <c r="D229" s="639" t="s">
        <v>3731</v>
      </c>
      <c r="E229" s="648" t="s">
        <v>3732</v>
      </c>
      <c r="F229" s="624" t="s">
        <v>141</v>
      </c>
      <c r="G229" s="291">
        <f t="shared" si="10"/>
        <v>1</v>
      </c>
      <c r="H229" s="291" t="s">
        <v>101</v>
      </c>
      <c r="I229" s="188">
        <f t="shared" si="11"/>
        <v>1</v>
      </c>
      <c r="J229" s="188" t="e">
        <f>+IF(#REF!="Issued",1,IF(#REF!="Not Issued",2,"Nil"))</f>
        <v>#REF!</v>
      </c>
      <c r="K229" s="188" t="s">
        <v>3440</v>
      </c>
      <c r="L229" s="292"/>
      <c r="M229" s="96"/>
    </row>
    <row r="230" spans="1:13" s="293" customFormat="1" ht="12.75" customHeight="1" x14ac:dyDescent="0.2">
      <c r="A230" s="288">
        <f t="shared" si="9"/>
        <v>226</v>
      </c>
      <c r="B230" s="637" t="s">
        <v>3734</v>
      </c>
      <c r="C230" s="638">
        <v>64442</v>
      </c>
      <c r="D230" s="639" t="s">
        <v>3735</v>
      </c>
      <c r="E230" s="648" t="s">
        <v>3736</v>
      </c>
      <c r="F230" s="624" t="s">
        <v>166</v>
      </c>
      <c r="G230" s="291">
        <f t="shared" si="10"/>
        <v>2</v>
      </c>
      <c r="H230" s="291" t="s">
        <v>101</v>
      </c>
      <c r="I230" s="188">
        <f t="shared" si="11"/>
        <v>1</v>
      </c>
      <c r="J230" s="188" t="e">
        <f>+IF(#REF!="Issued",1,IF(#REF!="Not Issued",2,"Nil"))</f>
        <v>#REF!</v>
      </c>
      <c r="K230" s="188" t="s">
        <v>3444</v>
      </c>
      <c r="L230" s="292"/>
      <c r="M230" s="96"/>
    </row>
    <row r="231" spans="1:13" s="293" customFormat="1" ht="12.75" customHeight="1" x14ac:dyDescent="0.2">
      <c r="A231" s="288">
        <f t="shared" si="9"/>
        <v>227</v>
      </c>
      <c r="B231" s="637" t="s">
        <v>3738</v>
      </c>
      <c r="C231" s="638">
        <v>64386</v>
      </c>
      <c r="D231" s="639" t="s">
        <v>3739</v>
      </c>
      <c r="E231" s="648" t="s">
        <v>3740</v>
      </c>
      <c r="F231" s="624" t="s">
        <v>166</v>
      </c>
      <c r="G231" s="291">
        <f t="shared" si="10"/>
        <v>2</v>
      </c>
      <c r="H231" s="291" t="s">
        <v>101</v>
      </c>
      <c r="I231" s="188">
        <f t="shared" si="11"/>
        <v>1</v>
      </c>
      <c r="J231" s="188" t="e">
        <f>+IF(#REF!="Issued",1,IF(#REF!="Not Issued",2,"Nil"))</f>
        <v>#REF!</v>
      </c>
      <c r="K231" s="188" t="s">
        <v>3447</v>
      </c>
      <c r="L231" s="292"/>
      <c r="M231" s="96"/>
    </row>
    <row r="232" spans="1:13" s="293" customFormat="1" ht="12.75" customHeight="1" x14ac:dyDescent="0.2">
      <c r="A232" s="288">
        <f t="shared" si="9"/>
        <v>228</v>
      </c>
      <c r="B232" s="637" t="s">
        <v>2400</v>
      </c>
      <c r="C232" s="638">
        <v>57288</v>
      </c>
      <c r="D232" s="639" t="s">
        <v>2401</v>
      </c>
      <c r="E232" s="648" t="s">
        <v>2402</v>
      </c>
      <c r="F232" s="624" t="s">
        <v>141</v>
      </c>
      <c r="G232" s="291">
        <f t="shared" si="10"/>
        <v>1</v>
      </c>
      <c r="H232" s="291" t="s">
        <v>19</v>
      </c>
      <c r="I232" s="188">
        <f t="shared" si="11"/>
        <v>5</v>
      </c>
      <c r="J232" s="188" t="e">
        <f>+IF(#REF!="Issued",1,IF(#REF!="Not Issued",2,"Nil"))</f>
        <v>#REF!</v>
      </c>
      <c r="K232" s="188" t="s">
        <v>3451</v>
      </c>
      <c r="L232" s="292"/>
      <c r="M232" s="96"/>
    </row>
    <row r="233" spans="1:13" s="293" customFormat="1" ht="12.75" customHeight="1" x14ac:dyDescent="0.2">
      <c r="A233" s="288">
        <f t="shared" si="9"/>
        <v>229</v>
      </c>
      <c r="B233" s="637" t="s">
        <v>2478</v>
      </c>
      <c r="C233" s="638">
        <v>64649</v>
      </c>
      <c r="D233" s="639" t="s">
        <v>2479</v>
      </c>
      <c r="E233" s="648" t="s">
        <v>2480</v>
      </c>
      <c r="F233" s="624" t="s">
        <v>141</v>
      </c>
      <c r="G233" s="291">
        <f t="shared" si="10"/>
        <v>1</v>
      </c>
      <c r="H233" s="291" t="s">
        <v>19</v>
      </c>
      <c r="I233" s="188">
        <f t="shared" si="11"/>
        <v>5</v>
      </c>
      <c r="J233" s="188" t="e">
        <f>+IF(#REF!="Issued",1,IF(#REF!="Not Issued",2,"Nil"))</f>
        <v>#REF!</v>
      </c>
      <c r="K233" s="188" t="s">
        <v>3455</v>
      </c>
      <c r="L233" s="292"/>
      <c r="M233" s="96"/>
    </row>
    <row r="234" spans="1:13" s="293" customFormat="1" ht="12.75" customHeight="1" x14ac:dyDescent="0.2">
      <c r="A234" s="288">
        <f t="shared" si="9"/>
        <v>230</v>
      </c>
      <c r="B234" s="637" t="s">
        <v>2483</v>
      </c>
      <c r="C234" s="638">
        <v>64650</v>
      </c>
      <c r="D234" s="639" t="s">
        <v>2484</v>
      </c>
      <c r="E234" s="648" t="s">
        <v>2485</v>
      </c>
      <c r="F234" s="624" t="s">
        <v>166</v>
      </c>
      <c r="G234" s="291">
        <f t="shared" si="10"/>
        <v>2</v>
      </c>
      <c r="H234" s="291" t="s">
        <v>19</v>
      </c>
      <c r="I234" s="188">
        <f t="shared" si="11"/>
        <v>5</v>
      </c>
      <c r="J234" s="188" t="e">
        <f>+IF(#REF!="Issued",1,IF(#REF!="Not Issued",2,"Nil"))</f>
        <v>#REF!</v>
      </c>
      <c r="K234" s="188" t="s">
        <v>3459</v>
      </c>
      <c r="L234" s="292"/>
      <c r="M234" s="96"/>
    </row>
    <row r="235" spans="1:13" s="293" customFormat="1" ht="12.75" customHeight="1" x14ac:dyDescent="0.2">
      <c r="A235" s="288">
        <f t="shared" si="9"/>
        <v>231</v>
      </c>
      <c r="B235" s="637" t="s">
        <v>2488</v>
      </c>
      <c r="C235" s="638">
        <v>64651</v>
      </c>
      <c r="D235" s="639" t="s">
        <v>2489</v>
      </c>
      <c r="E235" s="648" t="s">
        <v>2490</v>
      </c>
      <c r="F235" s="624" t="s">
        <v>141</v>
      </c>
      <c r="G235" s="291">
        <f t="shared" si="10"/>
        <v>1</v>
      </c>
      <c r="H235" s="291" t="s">
        <v>19</v>
      </c>
      <c r="I235" s="188">
        <f t="shared" si="11"/>
        <v>5</v>
      </c>
      <c r="J235" s="188" t="e">
        <f>+IF(#REF!="Issued",1,IF(#REF!="Not Issued",2,"Nil"))</f>
        <v>#REF!</v>
      </c>
      <c r="K235" s="188" t="s">
        <v>3463</v>
      </c>
      <c r="L235" s="292"/>
      <c r="M235" s="96"/>
    </row>
    <row r="236" spans="1:13" s="293" customFormat="1" ht="12.75" customHeight="1" x14ac:dyDescent="0.2">
      <c r="A236" s="288">
        <f t="shared" si="9"/>
        <v>232</v>
      </c>
      <c r="B236" s="637" t="s">
        <v>2493</v>
      </c>
      <c r="C236" s="638">
        <v>64652</v>
      </c>
      <c r="D236" s="639" t="s">
        <v>2494</v>
      </c>
      <c r="E236" s="648" t="s">
        <v>2495</v>
      </c>
      <c r="F236" s="624" t="s">
        <v>166</v>
      </c>
      <c r="G236" s="291">
        <f t="shared" si="10"/>
        <v>2</v>
      </c>
      <c r="H236" s="291" t="s">
        <v>19</v>
      </c>
      <c r="I236" s="188">
        <f t="shared" si="11"/>
        <v>5</v>
      </c>
      <c r="J236" s="188" t="e">
        <f>+IF(#REF!="Issued",1,IF(#REF!="Not Issued",2,"Nil"))</f>
        <v>#REF!</v>
      </c>
      <c r="K236" s="188" t="s">
        <v>3466</v>
      </c>
      <c r="L236" s="292"/>
      <c r="M236" s="96"/>
    </row>
    <row r="237" spans="1:13" s="293" customFormat="1" ht="12.75" customHeight="1" x14ac:dyDescent="0.2">
      <c r="A237" s="288">
        <f t="shared" si="9"/>
        <v>233</v>
      </c>
      <c r="B237" s="637" t="s">
        <v>2498</v>
      </c>
      <c r="C237" s="638">
        <v>64653</v>
      </c>
      <c r="D237" s="639" t="s">
        <v>2499</v>
      </c>
      <c r="E237" s="648" t="s">
        <v>2500</v>
      </c>
      <c r="F237" s="624" t="s">
        <v>166</v>
      </c>
      <c r="G237" s="291">
        <f t="shared" si="10"/>
        <v>2</v>
      </c>
      <c r="H237" s="291" t="s">
        <v>19</v>
      </c>
      <c r="I237" s="188">
        <f t="shared" si="11"/>
        <v>5</v>
      </c>
      <c r="J237" s="188" t="e">
        <f>+IF(#REF!="Issued",1,IF(#REF!="Not Issued",2,"Nil"))</f>
        <v>#REF!</v>
      </c>
      <c r="K237" s="188" t="s">
        <v>3470</v>
      </c>
      <c r="L237" s="292"/>
      <c r="M237" s="96"/>
    </row>
    <row r="238" spans="1:13" s="293" customFormat="1" ht="12.75" customHeight="1" x14ac:dyDescent="0.2">
      <c r="A238" s="288">
        <f t="shared" si="9"/>
        <v>234</v>
      </c>
      <c r="B238" s="637" t="s">
        <v>2549</v>
      </c>
      <c r="C238" s="638">
        <v>64664</v>
      </c>
      <c r="D238" s="639" t="s">
        <v>2550</v>
      </c>
      <c r="E238" s="648" t="s">
        <v>2551</v>
      </c>
      <c r="F238" s="624" t="s">
        <v>166</v>
      </c>
      <c r="G238" s="291">
        <f t="shared" si="10"/>
        <v>2</v>
      </c>
      <c r="H238" s="291" t="s">
        <v>19</v>
      </c>
      <c r="I238" s="188">
        <f t="shared" si="11"/>
        <v>5</v>
      </c>
      <c r="J238" s="188" t="e">
        <f>+IF(#REF!="Issued",1,IF(#REF!="Not Issued",2,"Nil"))</f>
        <v>#REF!</v>
      </c>
      <c r="K238" s="188" t="s">
        <v>3474</v>
      </c>
      <c r="L238" s="292"/>
      <c r="M238" s="96"/>
    </row>
    <row r="239" spans="1:13" s="293" customFormat="1" ht="12.75" customHeight="1" x14ac:dyDescent="0.2">
      <c r="A239" s="288">
        <f t="shared" si="9"/>
        <v>235</v>
      </c>
      <c r="B239" s="637" t="s">
        <v>2574</v>
      </c>
      <c r="C239" s="638">
        <v>64669</v>
      </c>
      <c r="D239" s="639" t="s">
        <v>2575</v>
      </c>
      <c r="E239" s="648" t="s">
        <v>2157</v>
      </c>
      <c r="F239" s="624" t="s">
        <v>141</v>
      </c>
      <c r="G239" s="291">
        <f t="shared" si="10"/>
        <v>1</v>
      </c>
      <c r="H239" s="291" t="s">
        <v>19</v>
      </c>
      <c r="I239" s="188">
        <f t="shared" si="11"/>
        <v>5</v>
      </c>
      <c r="J239" s="188" t="e">
        <f>+IF(#REF!="Issued",1,IF(#REF!="Not Issued",2,"Nil"))</f>
        <v>#REF!</v>
      </c>
      <c r="K239" s="188" t="s">
        <v>3478</v>
      </c>
      <c r="L239" s="292"/>
      <c r="M239" s="96"/>
    </row>
    <row r="240" spans="1:13" s="293" customFormat="1" ht="12.75" customHeight="1" x14ac:dyDescent="0.2">
      <c r="A240" s="288">
        <f t="shared" si="9"/>
        <v>236</v>
      </c>
      <c r="B240" s="637" t="s">
        <v>2588</v>
      </c>
      <c r="C240" s="638">
        <v>64672</v>
      </c>
      <c r="D240" s="639" t="s">
        <v>2589</v>
      </c>
      <c r="E240" s="648" t="s">
        <v>812</v>
      </c>
      <c r="F240" s="624" t="s">
        <v>141</v>
      </c>
      <c r="G240" s="291">
        <f t="shared" si="10"/>
        <v>1</v>
      </c>
      <c r="H240" s="291" t="s">
        <v>19</v>
      </c>
      <c r="I240" s="188">
        <f t="shared" si="11"/>
        <v>5</v>
      </c>
      <c r="J240" s="188" t="e">
        <f>+IF(#REF!="Issued",1,IF(#REF!="Not Issued",2,"Nil"))</f>
        <v>#REF!</v>
      </c>
      <c r="K240" s="188" t="s">
        <v>3482</v>
      </c>
      <c r="L240" s="292"/>
      <c r="M240" s="96"/>
    </row>
    <row r="241" spans="1:13" s="293" customFormat="1" ht="12.75" customHeight="1" x14ac:dyDescent="0.2">
      <c r="A241" s="288">
        <f t="shared" si="9"/>
        <v>237</v>
      </c>
      <c r="B241" s="637" t="s">
        <v>2607</v>
      </c>
      <c r="C241" s="638">
        <v>64676</v>
      </c>
      <c r="D241" s="639" t="s">
        <v>2608</v>
      </c>
      <c r="E241" s="648" t="s">
        <v>221</v>
      </c>
      <c r="F241" s="624" t="s">
        <v>166</v>
      </c>
      <c r="G241" s="291">
        <f t="shared" si="10"/>
        <v>2</v>
      </c>
      <c r="H241" s="291" t="s">
        <v>19</v>
      </c>
      <c r="I241" s="188">
        <f t="shared" si="11"/>
        <v>5</v>
      </c>
      <c r="J241" s="188" t="e">
        <f>+IF(#REF!="Issued",1,IF(#REF!="Not Issued",2,"Nil"))</f>
        <v>#REF!</v>
      </c>
      <c r="K241" s="188" t="s">
        <v>3484</v>
      </c>
      <c r="L241" s="292"/>
      <c r="M241" s="96"/>
    </row>
    <row r="242" spans="1:13" s="293" customFormat="1" ht="12.75" customHeight="1" x14ac:dyDescent="0.2">
      <c r="A242" s="288">
        <f t="shared" si="9"/>
        <v>238</v>
      </c>
      <c r="B242" s="637" t="s">
        <v>2630</v>
      </c>
      <c r="C242" s="638">
        <v>64681</v>
      </c>
      <c r="D242" s="639" t="s">
        <v>2631</v>
      </c>
      <c r="E242" s="648" t="s">
        <v>2176</v>
      </c>
      <c r="F242" s="624" t="s">
        <v>141</v>
      </c>
      <c r="G242" s="291">
        <f t="shared" si="10"/>
        <v>1</v>
      </c>
      <c r="H242" s="291" t="s">
        <v>19</v>
      </c>
      <c r="I242" s="188">
        <f t="shared" si="11"/>
        <v>5</v>
      </c>
      <c r="J242" s="188" t="e">
        <f>+IF(#REF!="Issued",1,IF(#REF!="Not Issued",2,"Nil"))</f>
        <v>#REF!</v>
      </c>
      <c r="K242" s="188" t="s">
        <v>3488</v>
      </c>
      <c r="L242" s="292"/>
      <c r="M242" s="96"/>
    </row>
    <row r="243" spans="1:13" s="293" customFormat="1" ht="12.75" customHeight="1" x14ac:dyDescent="0.2">
      <c r="A243" s="288">
        <f t="shared" si="9"/>
        <v>239</v>
      </c>
      <c r="B243" s="637" t="s">
        <v>2659</v>
      </c>
      <c r="C243" s="638">
        <v>64687</v>
      </c>
      <c r="D243" s="639" t="s">
        <v>2660</v>
      </c>
      <c r="E243" s="648" t="s">
        <v>2661</v>
      </c>
      <c r="F243" s="624" t="s">
        <v>141</v>
      </c>
      <c r="G243" s="291">
        <f t="shared" si="10"/>
        <v>1</v>
      </c>
      <c r="H243" s="291" t="s">
        <v>19</v>
      </c>
      <c r="I243" s="188">
        <f t="shared" si="11"/>
        <v>5</v>
      </c>
      <c r="J243" s="188" t="e">
        <f>+IF(#REF!="Issued",1,IF(#REF!="Not Issued",2,"Nil"))</f>
        <v>#REF!</v>
      </c>
      <c r="K243" s="188" t="s">
        <v>3492</v>
      </c>
      <c r="L243" s="292"/>
      <c r="M243" s="96"/>
    </row>
    <row r="244" spans="1:13" s="293" customFormat="1" ht="12.75" customHeight="1" x14ac:dyDescent="0.2">
      <c r="A244" s="288">
        <f t="shared" si="9"/>
        <v>240</v>
      </c>
      <c r="B244" s="637" t="s">
        <v>2669</v>
      </c>
      <c r="C244" s="638">
        <v>64689</v>
      </c>
      <c r="D244" s="639" t="s">
        <v>988</v>
      </c>
      <c r="E244" s="648" t="s">
        <v>2670</v>
      </c>
      <c r="F244" s="624" t="s">
        <v>141</v>
      </c>
      <c r="G244" s="291">
        <f t="shared" si="10"/>
        <v>1</v>
      </c>
      <c r="H244" s="291" t="s">
        <v>19</v>
      </c>
      <c r="I244" s="188">
        <f t="shared" si="11"/>
        <v>5</v>
      </c>
      <c r="J244" s="188" t="e">
        <f>+IF(#REF!="Issued",1,IF(#REF!="Not Issued",2,"Nil"))</f>
        <v>#REF!</v>
      </c>
      <c r="K244" s="188" t="s">
        <v>3496</v>
      </c>
      <c r="L244" s="292"/>
      <c r="M244" s="96"/>
    </row>
    <row r="245" spans="1:13" s="293" customFormat="1" ht="12.75" customHeight="1" x14ac:dyDescent="0.2">
      <c r="A245" s="288">
        <f t="shared" si="9"/>
        <v>241</v>
      </c>
      <c r="B245" s="637" t="s">
        <v>2673</v>
      </c>
      <c r="C245" s="638">
        <v>64690</v>
      </c>
      <c r="D245" s="639" t="s">
        <v>2674</v>
      </c>
      <c r="E245" s="648" t="s">
        <v>2466</v>
      </c>
      <c r="F245" s="624" t="s">
        <v>141</v>
      </c>
      <c r="G245" s="291">
        <f t="shared" si="10"/>
        <v>1</v>
      </c>
      <c r="H245" s="291" t="s">
        <v>19</v>
      </c>
      <c r="I245" s="188">
        <f t="shared" si="11"/>
        <v>5</v>
      </c>
      <c r="J245" s="188" t="e">
        <f>+IF(#REF!="Issued",1,IF(#REF!="Not Issued",2,"Nil"))</f>
        <v>#REF!</v>
      </c>
      <c r="K245" s="188" t="s">
        <v>3500</v>
      </c>
      <c r="L245" s="292"/>
      <c r="M245" s="96"/>
    </row>
    <row r="246" spans="1:13" s="293" customFormat="1" ht="12.75" customHeight="1" x14ac:dyDescent="0.2">
      <c r="A246" s="288">
        <f t="shared" si="9"/>
        <v>242</v>
      </c>
      <c r="B246" s="637" t="s">
        <v>2685</v>
      </c>
      <c r="C246" s="638">
        <v>64693</v>
      </c>
      <c r="D246" s="639" t="s">
        <v>2686</v>
      </c>
      <c r="E246" s="648" t="s">
        <v>2687</v>
      </c>
      <c r="F246" s="624" t="s">
        <v>141</v>
      </c>
      <c r="G246" s="291">
        <f t="shared" si="10"/>
        <v>1</v>
      </c>
      <c r="H246" s="291" t="s">
        <v>19</v>
      </c>
      <c r="I246" s="188">
        <f t="shared" si="11"/>
        <v>5</v>
      </c>
      <c r="J246" s="188" t="e">
        <f>+IF(#REF!="Issued",1,IF(#REF!="Not Issued",2,"Nil"))</f>
        <v>#REF!</v>
      </c>
      <c r="K246" s="188" t="s">
        <v>3503</v>
      </c>
      <c r="L246" s="292"/>
      <c r="M246" s="96"/>
    </row>
    <row r="247" spans="1:13" s="293" customFormat="1" ht="12.75" customHeight="1" x14ac:dyDescent="0.2">
      <c r="A247" s="288">
        <f t="shared" si="9"/>
        <v>243</v>
      </c>
      <c r="B247" s="637" t="s">
        <v>2690</v>
      </c>
      <c r="C247" s="638">
        <v>64694</v>
      </c>
      <c r="D247" s="639" t="s">
        <v>2691</v>
      </c>
      <c r="E247" s="648" t="s">
        <v>2692</v>
      </c>
      <c r="F247" s="624" t="s">
        <v>166</v>
      </c>
      <c r="G247" s="291">
        <f t="shared" si="10"/>
        <v>2</v>
      </c>
      <c r="H247" s="291" t="s">
        <v>19</v>
      </c>
      <c r="I247" s="188">
        <f t="shared" si="11"/>
        <v>5</v>
      </c>
      <c r="J247" s="188" t="e">
        <f>+IF(#REF!="Issued",1,IF(#REF!="Not Issued",2,"Nil"))</f>
        <v>#REF!</v>
      </c>
      <c r="K247" s="188" t="s">
        <v>3507</v>
      </c>
      <c r="L247" s="292"/>
      <c r="M247" s="96"/>
    </row>
    <row r="248" spans="1:13" s="293" customFormat="1" ht="12.75" customHeight="1" x14ac:dyDescent="0.2">
      <c r="A248" s="288">
        <f t="shared" si="9"/>
        <v>244</v>
      </c>
      <c r="B248" s="637" t="s">
        <v>2729</v>
      </c>
      <c r="C248" s="638">
        <v>64702</v>
      </c>
      <c r="D248" s="639" t="s">
        <v>2730</v>
      </c>
      <c r="E248" s="648" t="s">
        <v>2731</v>
      </c>
      <c r="F248" s="624" t="s">
        <v>141</v>
      </c>
      <c r="G248" s="291">
        <f t="shared" si="10"/>
        <v>1</v>
      </c>
      <c r="H248" s="291" t="s">
        <v>19</v>
      </c>
      <c r="I248" s="188">
        <f t="shared" si="11"/>
        <v>5</v>
      </c>
      <c r="J248" s="188" t="e">
        <f>+IF(#REF!="Issued",1,IF(#REF!="Not Issued",2,"Nil"))</f>
        <v>#REF!</v>
      </c>
      <c r="K248" s="188" t="s">
        <v>3511</v>
      </c>
      <c r="L248" s="292"/>
      <c r="M248" s="96"/>
    </row>
    <row r="249" spans="1:13" s="293" customFormat="1" ht="12.75" customHeight="1" x14ac:dyDescent="0.2">
      <c r="A249" s="288">
        <f t="shared" si="9"/>
        <v>245</v>
      </c>
      <c r="B249" s="637" t="s">
        <v>2744</v>
      </c>
      <c r="C249" s="638">
        <v>64705</v>
      </c>
      <c r="D249" s="639" t="s">
        <v>2745</v>
      </c>
      <c r="E249" s="648" t="s">
        <v>2746</v>
      </c>
      <c r="F249" s="624" t="s">
        <v>141</v>
      </c>
      <c r="G249" s="291">
        <f t="shared" si="10"/>
        <v>1</v>
      </c>
      <c r="H249" s="291" t="s">
        <v>19</v>
      </c>
      <c r="I249" s="188">
        <f t="shared" si="11"/>
        <v>5</v>
      </c>
      <c r="J249" s="188" t="e">
        <f>+IF(#REF!="Issued",1,IF(#REF!="Not Issued",2,"Nil"))</f>
        <v>#REF!</v>
      </c>
      <c r="K249" s="188" t="s">
        <v>3515</v>
      </c>
      <c r="L249" s="292"/>
      <c r="M249" s="96"/>
    </row>
    <row r="250" spans="1:13" s="293" customFormat="1" ht="12.75" customHeight="1" x14ac:dyDescent="0.2">
      <c r="A250" s="288">
        <f t="shared" si="9"/>
        <v>246</v>
      </c>
      <c r="B250" s="637" t="s">
        <v>2754</v>
      </c>
      <c r="C250" s="638">
        <v>64707</v>
      </c>
      <c r="D250" s="639" t="s">
        <v>2755</v>
      </c>
      <c r="E250" s="648" t="s">
        <v>2025</v>
      </c>
      <c r="F250" s="624" t="s">
        <v>141</v>
      </c>
      <c r="G250" s="291">
        <f t="shared" si="10"/>
        <v>1</v>
      </c>
      <c r="H250" s="291" t="s">
        <v>19</v>
      </c>
      <c r="I250" s="188">
        <f t="shared" si="11"/>
        <v>5</v>
      </c>
      <c r="J250" s="188" t="e">
        <f>+IF(#REF!="Issued",1,IF(#REF!="Not Issued",2,"Nil"))</f>
        <v>#REF!</v>
      </c>
      <c r="K250" s="188" t="s">
        <v>3519</v>
      </c>
      <c r="L250" s="292"/>
      <c r="M250" s="96"/>
    </row>
    <row r="251" spans="1:13" s="293" customFormat="1" ht="12.75" customHeight="1" x14ac:dyDescent="0.2">
      <c r="A251" s="288">
        <f t="shared" si="9"/>
        <v>247</v>
      </c>
      <c r="B251" s="637" t="s">
        <v>2763</v>
      </c>
      <c r="C251" s="638">
        <v>64709</v>
      </c>
      <c r="D251" s="639" t="s">
        <v>2764</v>
      </c>
      <c r="E251" s="648" t="s">
        <v>2765</v>
      </c>
      <c r="F251" s="624" t="s">
        <v>141</v>
      </c>
      <c r="G251" s="291">
        <f t="shared" si="10"/>
        <v>1</v>
      </c>
      <c r="H251" s="291" t="s">
        <v>19</v>
      </c>
      <c r="I251" s="188">
        <f t="shared" si="11"/>
        <v>5</v>
      </c>
      <c r="J251" s="188" t="e">
        <f>+IF(#REF!="Issued",1,IF(#REF!="Not Issued",2,"Nil"))</f>
        <v>#REF!</v>
      </c>
      <c r="K251" s="188" t="s">
        <v>3522</v>
      </c>
      <c r="L251" s="292"/>
      <c r="M251" s="96"/>
    </row>
    <row r="252" spans="1:13" s="293" customFormat="1" ht="12.75" customHeight="1" x14ac:dyDescent="0.2">
      <c r="A252" s="288">
        <f t="shared" si="9"/>
        <v>248</v>
      </c>
      <c r="B252" s="637" t="s">
        <v>2768</v>
      </c>
      <c r="C252" s="638">
        <v>64710</v>
      </c>
      <c r="D252" s="639" t="s">
        <v>2769</v>
      </c>
      <c r="E252" s="648" t="s">
        <v>2770</v>
      </c>
      <c r="F252" s="624" t="s">
        <v>141</v>
      </c>
      <c r="G252" s="291">
        <f t="shared" si="10"/>
        <v>1</v>
      </c>
      <c r="H252" s="291" t="s">
        <v>19</v>
      </c>
      <c r="I252" s="188">
        <f t="shared" si="11"/>
        <v>5</v>
      </c>
      <c r="J252" s="188" t="e">
        <f>+IF(#REF!="Issued",1,IF(#REF!="Not Issued",2,"Nil"))</f>
        <v>#REF!</v>
      </c>
      <c r="K252" s="188" t="s">
        <v>3526</v>
      </c>
      <c r="L252" s="292"/>
      <c r="M252" s="96"/>
    </row>
    <row r="253" spans="1:13" s="293" customFormat="1" ht="12.75" customHeight="1" x14ac:dyDescent="0.2">
      <c r="A253" s="288">
        <f t="shared" si="9"/>
        <v>249</v>
      </c>
      <c r="B253" s="637" t="s">
        <v>2778</v>
      </c>
      <c r="C253" s="638">
        <v>64712</v>
      </c>
      <c r="D253" s="639" t="s">
        <v>2779</v>
      </c>
      <c r="E253" s="648" t="s">
        <v>2780</v>
      </c>
      <c r="F253" s="624" t="s">
        <v>141</v>
      </c>
      <c r="G253" s="291">
        <f t="shared" si="10"/>
        <v>1</v>
      </c>
      <c r="H253" s="291" t="s">
        <v>19</v>
      </c>
      <c r="I253" s="188">
        <f t="shared" si="11"/>
        <v>5</v>
      </c>
      <c r="J253" s="188" t="e">
        <f>+IF(#REF!="Issued",1,IF(#REF!="Not Issued",2,"Nil"))</f>
        <v>#REF!</v>
      </c>
      <c r="K253" s="188" t="s">
        <v>3530</v>
      </c>
      <c r="L253" s="292"/>
      <c r="M253" s="96"/>
    </row>
    <row r="254" spans="1:13" s="293" customFormat="1" ht="12.75" customHeight="1" x14ac:dyDescent="0.2">
      <c r="A254" s="288">
        <f t="shared" si="9"/>
        <v>250</v>
      </c>
      <c r="B254" s="637" t="s">
        <v>2783</v>
      </c>
      <c r="C254" s="638">
        <v>64713</v>
      </c>
      <c r="D254" s="639" t="s">
        <v>2784</v>
      </c>
      <c r="E254" s="648" t="s">
        <v>2785</v>
      </c>
      <c r="F254" s="624" t="s">
        <v>166</v>
      </c>
      <c r="G254" s="291">
        <f t="shared" si="10"/>
        <v>2</v>
      </c>
      <c r="H254" s="291" t="s">
        <v>19</v>
      </c>
      <c r="I254" s="188">
        <f t="shared" si="11"/>
        <v>5</v>
      </c>
      <c r="J254" s="188" t="e">
        <f>+IF(#REF!="Issued",1,IF(#REF!="Not Issued",2,"Nil"))</f>
        <v>#REF!</v>
      </c>
      <c r="K254" s="188" t="s">
        <v>3533</v>
      </c>
      <c r="L254" s="292"/>
      <c r="M254" s="96"/>
    </row>
    <row r="255" spans="1:13" s="293" customFormat="1" ht="12.75" customHeight="1" x14ac:dyDescent="0.2">
      <c r="A255" s="288">
        <f t="shared" si="9"/>
        <v>251</v>
      </c>
      <c r="B255" s="637" t="s">
        <v>2798</v>
      </c>
      <c r="C255" s="638">
        <v>64716</v>
      </c>
      <c r="D255" s="639" t="s">
        <v>2799</v>
      </c>
      <c r="E255" s="648" t="s">
        <v>2800</v>
      </c>
      <c r="F255" s="624" t="s">
        <v>166</v>
      </c>
      <c r="G255" s="291">
        <f t="shared" si="10"/>
        <v>2</v>
      </c>
      <c r="H255" s="291" t="s">
        <v>19</v>
      </c>
      <c r="I255" s="188">
        <f t="shared" si="11"/>
        <v>5</v>
      </c>
      <c r="J255" s="188" t="e">
        <f>+IF(#REF!="Issued",1,IF(#REF!="Not Issued",2,"Nil"))</f>
        <v>#REF!</v>
      </c>
      <c r="K255" s="188" t="s">
        <v>3537</v>
      </c>
      <c r="L255" s="292"/>
      <c r="M255" s="96"/>
    </row>
    <row r="256" spans="1:13" s="293" customFormat="1" ht="12.75" customHeight="1" x14ac:dyDescent="0.2">
      <c r="A256" s="288">
        <f t="shared" si="9"/>
        <v>252</v>
      </c>
      <c r="B256" s="637" t="s">
        <v>2808</v>
      </c>
      <c r="C256" s="638">
        <v>64718</v>
      </c>
      <c r="D256" s="639" t="s">
        <v>2809</v>
      </c>
      <c r="E256" s="648" t="s">
        <v>2810</v>
      </c>
      <c r="F256" s="624" t="s">
        <v>166</v>
      </c>
      <c r="G256" s="291">
        <f t="shared" si="10"/>
        <v>2</v>
      </c>
      <c r="H256" s="291" t="s">
        <v>19</v>
      </c>
      <c r="I256" s="188">
        <f t="shared" si="11"/>
        <v>5</v>
      </c>
      <c r="J256" s="188" t="e">
        <f>+IF(#REF!="Issued",1,IF(#REF!="Not Issued",2,"Nil"))</f>
        <v>#REF!</v>
      </c>
      <c r="K256" s="188" t="s">
        <v>3541</v>
      </c>
      <c r="L256" s="292"/>
      <c r="M256" s="96"/>
    </row>
    <row r="257" spans="1:13" s="293" customFormat="1" ht="12.75" customHeight="1" x14ac:dyDescent="0.2">
      <c r="A257" s="288">
        <f t="shared" si="9"/>
        <v>253</v>
      </c>
      <c r="B257" s="637" t="s">
        <v>2818</v>
      </c>
      <c r="C257" s="638">
        <v>64720</v>
      </c>
      <c r="D257" s="639" t="s">
        <v>2819</v>
      </c>
      <c r="E257" s="648" t="s">
        <v>2820</v>
      </c>
      <c r="F257" s="624" t="s">
        <v>141</v>
      </c>
      <c r="G257" s="291">
        <f t="shared" si="10"/>
        <v>1</v>
      </c>
      <c r="H257" s="291" t="s">
        <v>19</v>
      </c>
      <c r="I257" s="188">
        <f t="shared" si="11"/>
        <v>5</v>
      </c>
      <c r="J257" s="188" t="e">
        <f>+IF(#REF!="Issued",1,IF(#REF!="Not Issued",2,"Nil"))</f>
        <v>#REF!</v>
      </c>
      <c r="K257" s="188" t="s">
        <v>3545</v>
      </c>
      <c r="L257" s="292"/>
      <c r="M257" s="96"/>
    </row>
    <row r="258" spans="1:13" s="293" customFormat="1" ht="12.75" customHeight="1" x14ac:dyDescent="0.2">
      <c r="A258" s="288">
        <f t="shared" si="9"/>
        <v>254</v>
      </c>
      <c r="B258" s="637" t="s">
        <v>2828</v>
      </c>
      <c r="C258" s="638">
        <v>64722</v>
      </c>
      <c r="D258" s="639" t="s">
        <v>2829</v>
      </c>
      <c r="E258" s="648" t="s">
        <v>2830</v>
      </c>
      <c r="F258" s="624" t="s">
        <v>112</v>
      </c>
      <c r="G258" s="291" t="str">
        <f t="shared" si="10"/>
        <v>Error</v>
      </c>
      <c r="H258" s="291" t="s">
        <v>19</v>
      </c>
      <c r="I258" s="188">
        <f t="shared" si="11"/>
        <v>5</v>
      </c>
      <c r="J258" s="188" t="e">
        <f>+IF(#REF!="Issued",1,IF(#REF!="Not Issued",2,"Nil"))</f>
        <v>#REF!</v>
      </c>
      <c r="K258" s="188" t="s">
        <v>3549</v>
      </c>
      <c r="L258" s="292"/>
      <c r="M258" s="96"/>
    </row>
    <row r="259" spans="1:13" s="293" customFormat="1" ht="12.75" customHeight="1" x14ac:dyDescent="0.2">
      <c r="A259" s="288">
        <f t="shared" si="9"/>
        <v>255</v>
      </c>
      <c r="B259" s="637" t="s">
        <v>2843</v>
      </c>
      <c r="C259" s="638">
        <v>64725</v>
      </c>
      <c r="D259" s="639" t="s">
        <v>2844</v>
      </c>
      <c r="E259" s="648" t="s">
        <v>2845</v>
      </c>
      <c r="F259" s="624" t="s">
        <v>166</v>
      </c>
      <c r="G259" s="291">
        <f t="shared" si="10"/>
        <v>2</v>
      </c>
      <c r="H259" s="291" t="s">
        <v>19</v>
      </c>
      <c r="I259" s="188">
        <f t="shared" si="11"/>
        <v>5</v>
      </c>
      <c r="J259" s="188" t="e">
        <f>+IF(#REF!="Issued",1,IF(#REF!="Not Issued",2,"Nil"))</f>
        <v>#REF!</v>
      </c>
      <c r="K259" s="188" t="s">
        <v>3553</v>
      </c>
      <c r="L259" s="292"/>
      <c r="M259" s="96"/>
    </row>
    <row r="260" spans="1:13" s="293" customFormat="1" ht="12.75" customHeight="1" x14ac:dyDescent="0.2">
      <c r="A260" s="288">
        <f t="shared" si="9"/>
        <v>256</v>
      </c>
      <c r="B260" s="637" t="s">
        <v>2853</v>
      </c>
      <c r="C260" s="638">
        <v>64727</v>
      </c>
      <c r="D260" s="639" t="s">
        <v>2854</v>
      </c>
      <c r="E260" s="648" t="s">
        <v>2855</v>
      </c>
      <c r="F260" s="624" t="s">
        <v>141</v>
      </c>
      <c r="G260" s="291">
        <f t="shared" si="10"/>
        <v>1</v>
      </c>
      <c r="H260" s="291" t="s">
        <v>19</v>
      </c>
      <c r="I260" s="188">
        <f t="shared" si="11"/>
        <v>5</v>
      </c>
      <c r="J260" s="188" t="e">
        <f>+IF(#REF!="Issued",1,IF(#REF!="Not Issued",2,"Nil"))</f>
        <v>#REF!</v>
      </c>
      <c r="K260" s="188" t="s">
        <v>3556</v>
      </c>
      <c r="L260" s="292"/>
      <c r="M260" s="96"/>
    </row>
    <row r="261" spans="1:13" s="293" customFormat="1" ht="12.75" customHeight="1" x14ac:dyDescent="0.2">
      <c r="A261" s="288">
        <f t="shared" ref="A261:A308" si="12">+A260+1</f>
        <v>257</v>
      </c>
      <c r="B261" s="637" t="s">
        <v>2858</v>
      </c>
      <c r="C261" s="638">
        <v>64728</v>
      </c>
      <c r="D261" s="639" t="s">
        <v>2859</v>
      </c>
      <c r="E261" s="648" t="s">
        <v>2860</v>
      </c>
      <c r="F261" s="624" t="s">
        <v>141</v>
      </c>
      <c r="G261" s="291">
        <f t="shared" ref="G261:G309" si="13">+IF(F261="M",1,IF(F261="f",2,IF(F261="Civ",3,"Error")))</f>
        <v>1</v>
      </c>
      <c r="H261" s="291" t="s">
        <v>19</v>
      </c>
      <c r="I261" s="188">
        <f t="shared" ref="I261:I309" si="14">+IF(H261="Incomplete",5,IF(H261="Complete",1,IF(H261="Incomplete",2,IF(H261="Left",3,IF(H261="Dropped",4,"Error")))))</f>
        <v>5</v>
      </c>
      <c r="J261" s="188" t="e">
        <f>+IF(#REF!="Issued",1,IF(#REF!="Not Issued",2,"Nil"))</f>
        <v>#REF!</v>
      </c>
      <c r="K261" s="188" t="s">
        <v>3560</v>
      </c>
      <c r="L261" s="292"/>
      <c r="M261" s="96"/>
    </row>
    <row r="262" spans="1:13" s="293" customFormat="1" ht="12.75" customHeight="1" x14ac:dyDescent="0.2">
      <c r="A262" s="288">
        <f t="shared" si="12"/>
        <v>258</v>
      </c>
      <c r="B262" s="637" t="s">
        <v>2863</v>
      </c>
      <c r="C262" s="638">
        <v>64729</v>
      </c>
      <c r="D262" s="639" t="s">
        <v>2864</v>
      </c>
      <c r="E262" s="648" t="s">
        <v>2865</v>
      </c>
      <c r="F262" s="624" t="s">
        <v>166</v>
      </c>
      <c r="G262" s="291">
        <f t="shared" si="13"/>
        <v>2</v>
      </c>
      <c r="H262" s="291" t="s">
        <v>19</v>
      </c>
      <c r="I262" s="188">
        <f t="shared" si="14"/>
        <v>5</v>
      </c>
      <c r="J262" s="188" t="e">
        <f>+IF(#REF!="Issued",1,IF(#REF!="Not Issued",2,"Nil"))</f>
        <v>#REF!</v>
      </c>
      <c r="K262" s="188" t="s">
        <v>3563</v>
      </c>
      <c r="L262" s="292"/>
      <c r="M262" s="96"/>
    </row>
    <row r="263" spans="1:13" s="293" customFormat="1" ht="12.75" customHeight="1" x14ac:dyDescent="0.2">
      <c r="A263" s="288">
        <f t="shared" si="12"/>
        <v>259</v>
      </c>
      <c r="B263" s="637" t="s">
        <v>2902</v>
      </c>
      <c r="C263" s="638">
        <v>64737</v>
      </c>
      <c r="D263" s="639" t="s">
        <v>2903</v>
      </c>
      <c r="E263" s="648" t="s">
        <v>2904</v>
      </c>
      <c r="F263" s="624" t="s">
        <v>166</v>
      </c>
      <c r="G263" s="291">
        <f t="shared" si="13"/>
        <v>2</v>
      </c>
      <c r="H263" s="291" t="s">
        <v>19</v>
      </c>
      <c r="I263" s="188">
        <f t="shared" si="14"/>
        <v>5</v>
      </c>
      <c r="J263" s="188" t="e">
        <f>+IF(#REF!="Issued",1,IF(#REF!="Not Issued",2,"Nil"))</f>
        <v>#REF!</v>
      </c>
      <c r="K263" s="188" t="s">
        <v>3567</v>
      </c>
      <c r="L263" s="292"/>
      <c r="M263" s="96"/>
    </row>
    <row r="264" spans="1:13" s="293" customFormat="1" ht="12.75" customHeight="1" x14ac:dyDescent="0.2">
      <c r="A264" s="288">
        <f t="shared" si="12"/>
        <v>260</v>
      </c>
      <c r="B264" s="637" t="s">
        <v>2907</v>
      </c>
      <c r="C264" s="638">
        <v>64738</v>
      </c>
      <c r="D264" s="639" t="s">
        <v>2908</v>
      </c>
      <c r="E264" s="648" t="s">
        <v>2909</v>
      </c>
      <c r="F264" s="624" t="s">
        <v>166</v>
      </c>
      <c r="G264" s="291">
        <f t="shared" si="13"/>
        <v>2</v>
      </c>
      <c r="H264" s="291" t="s">
        <v>19</v>
      </c>
      <c r="I264" s="188">
        <f t="shared" si="14"/>
        <v>5</v>
      </c>
      <c r="J264" s="188" t="e">
        <f>+IF(#REF!="Issued",1,IF(#REF!="Not Issued",2,"Nil"))</f>
        <v>#REF!</v>
      </c>
      <c r="K264" s="188" t="s">
        <v>3571</v>
      </c>
      <c r="L264" s="292"/>
      <c r="M264" s="96"/>
    </row>
    <row r="265" spans="1:13" s="293" customFormat="1" ht="12.75" customHeight="1" x14ac:dyDescent="0.2">
      <c r="A265" s="288">
        <f t="shared" si="12"/>
        <v>261</v>
      </c>
      <c r="B265" s="637" t="s">
        <v>2931</v>
      </c>
      <c r="C265" s="638">
        <v>64743</v>
      </c>
      <c r="D265" s="639" t="s">
        <v>2932</v>
      </c>
      <c r="E265" s="648" t="s">
        <v>2933</v>
      </c>
      <c r="F265" s="624" t="s">
        <v>166</v>
      </c>
      <c r="G265" s="291">
        <f t="shared" si="13"/>
        <v>2</v>
      </c>
      <c r="H265" s="291" t="s">
        <v>19</v>
      </c>
      <c r="I265" s="188">
        <f t="shared" si="14"/>
        <v>5</v>
      </c>
      <c r="J265" s="188" t="e">
        <f>+IF(#REF!="Issued",1,IF(#REF!="Not Issued",2,"Nil"))</f>
        <v>#REF!</v>
      </c>
      <c r="K265" s="188" t="s">
        <v>3574</v>
      </c>
      <c r="L265" s="292"/>
      <c r="M265" s="96"/>
    </row>
    <row r="266" spans="1:13" s="293" customFormat="1" ht="12.75" customHeight="1" x14ac:dyDescent="0.2">
      <c r="A266" s="288">
        <f t="shared" si="12"/>
        <v>262</v>
      </c>
      <c r="B266" s="637" t="s">
        <v>2955</v>
      </c>
      <c r="C266" s="638">
        <v>64748</v>
      </c>
      <c r="D266" s="639" t="s">
        <v>2956</v>
      </c>
      <c r="E266" s="648" t="s">
        <v>2957</v>
      </c>
      <c r="F266" s="624" t="s">
        <v>141</v>
      </c>
      <c r="G266" s="291">
        <f t="shared" si="13"/>
        <v>1</v>
      </c>
      <c r="H266" s="291" t="s">
        <v>19</v>
      </c>
      <c r="I266" s="188">
        <f t="shared" si="14"/>
        <v>5</v>
      </c>
      <c r="J266" s="188" t="e">
        <f>+IF(#REF!="Issued",1,IF(#REF!="Not Issued",2,"Nil"))</f>
        <v>#REF!</v>
      </c>
      <c r="K266" s="188" t="s">
        <v>3578</v>
      </c>
      <c r="L266" s="292"/>
      <c r="M266" s="96"/>
    </row>
    <row r="267" spans="1:13" s="293" customFormat="1" ht="12.75" customHeight="1" x14ac:dyDescent="0.2">
      <c r="A267" s="288">
        <f t="shared" si="12"/>
        <v>263</v>
      </c>
      <c r="B267" s="637" t="s">
        <v>2984</v>
      </c>
      <c r="C267" s="638">
        <v>64754</v>
      </c>
      <c r="D267" s="639" t="s">
        <v>2985</v>
      </c>
      <c r="E267" s="648" t="s">
        <v>2986</v>
      </c>
      <c r="F267" s="624" t="s">
        <v>166</v>
      </c>
      <c r="G267" s="291">
        <f t="shared" si="13"/>
        <v>2</v>
      </c>
      <c r="H267" s="291" t="s">
        <v>19</v>
      </c>
      <c r="I267" s="188">
        <f t="shared" si="14"/>
        <v>5</v>
      </c>
      <c r="J267" s="188" t="e">
        <f>+IF(#REF!="Issued",1,IF(#REF!="Not Issued",2,"Nil"))</f>
        <v>#REF!</v>
      </c>
      <c r="K267" s="188" t="s">
        <v>3581</v>
      </c>
      <c r="L267" s="292"/>
      <c r="M267" s="96"/>
    </row>
    <row r="268" spans="1:13" s="293" customFormat="1" ht="12.75" customHeight="1" x14ac:dyDescent="0.2">
      <c r="A268" s="288">
        <f t="shared" si="12"/>
        <v>264</v>
      </c>
      <c r="B268" s="637" t="s">
        <v>3009</v>
      </c>
      <c r="C268" s="638">
        <v>64759</v>
      </c>
      <c r="D268" s="639" t="s">
        <v>3010</v>
      </c>
      <c r="E268" s="648" t="s">
        <v>3011</v>
      </c>
      <c r="F268" s="624" t="s">
        <v>166</v>
      </c>
      <c r="G268" s="291">
        <f t="shared" si="13"/>
        <v>2</v>
      </c>
      <c r="H268" s="291" t="s">
        <v>19</v>
      </c>
      <c r="I268" s="188">
        <f t="shared" si="14"/>
        <v>5</v>
      </c>
      <c r="J268" s="188" t="e">
        <f>+IF(#REF!="Issued",1,IF(#REF!="Not Issued",2,"Nil"))</f>
        <v>#REF!</v>
      </c>
      <c r="K268" s="188" t="s">
        <v>3585</v>
      </c>
      <c r="L268" s="292"/>
      <c r="M268" s="96"/>
    </row>
    <row r="269" spans="1:13" s="293" customFormat="1" ht="12.75" customHeight="1" x14ac:dyDescent="0.2">
      <c r="A269" s="288">
        <f t="shared" si="12"/>
        <v>265</v>
      </c>
      <c r="B269" s="637" t="s">
        <v>3014</v>
      </c>
      <c r="C269" s="638">
        <v>66232</v>
      </c>
      <c r="D269" s="639" t="s">
        <v>3015</v>
      </c>
      <c r="E269" s="648" t="s">
        <v>3016</v>
      </c>
      <c r="F269" s="624" t="s">
        <v>141</v>
      </c>
      <c r="G269" s="291">
        <f t="shared" si="13"/>
        <v>1</v>
      </c>
      <c r="H269" s="291" t="s">
        <v>19</v>
      </c>
      <c r="I269" s="188">
        <f t="shared" si="14"/>
        <v>5</v>
      </c>
      <c r="J269" s="188" t="e">
        <f>+IF(#REF!="Issued",1,IF(#REF!="Not Issued",2,"Nil"))</f>
        <v>#REF!</v>
      </c>
      <c r="K269" s="188" t="s">
        <v>3589</v>
      </c>
      <c r="L269" s="292"/>
      <c r="M269" s="96"/>
    </row>
    <row r="270" spans="1:13" s="293" customFormat="1" ht="12.75" customHeight="1" x14ac:dyDescent="0.2">
      <c r="A270" s="288">
        <f t="shared" si="12"/>
        <v>266</v>
      </c>
      <c r="B270" s="637" t="s">
        <v>3019</v>
      </c>
      <c r="C270" s="638">
        <v>64760</v>
      </c>
      <c r="D270" s="639" t="s">
        <v>3020</v>
      </c>
      <c r="E270" s="648" t="s">
        <v>3021</v>
      </c>
      <c r="F270" s="624" t="s">
        <v>166</v>
      </c>
      <c r="G270" s="291">
        <f t="shared" si="13"/>
        <v>2</v>
      </c>
      <c r="H270" s="291" t="s">
        <v>19</v>
      </c>
      <c r="I270" s="188">
        <f t="shared" si="14"/>
        <v>5</v>
      </c>
      <c r="J270" s="188" t="e">
        <f>+IF(#REF!="Issued",1,IF(#REF!="Not Issued",2,"Nil"))</f>
        <v>#REF!</v>
      </c>
      <c r="K270" s="188" t="s">
        <v>3591</v>
      </c>
      <c r="L270" s="292"/>
      <c r="M270" s="96"/>
    </row>
    <row r="271" spans="1:13" s="293" customFormat="1" ht="12.75" customHeight="1" x14ac:dyDescent="0.2">
      <c r="A271" s="288">
        <f t="shared" si="12"/>
        <v>267</v>
      </c>
      <c r="B271" s="637" t="s">
        <v>3043</v>
      </c>
      <c r="C271" s="638">
        <v>64765</v>
      </c>
      <c r="D271" s="639" t="s">
        <v>3044</v>
      </c>
      <c r="E271" s="648" t="s">
        <v>2962</v>
      </c>
      <c r="F271" s="624" t="s">
        <v>166</v>
      </c>
      <c r="G271" s="291">
        <f t="shared" si="13"/>
        <v>2</v>
      </c>
      <c r="H271" s="291" t="s">
        <v>19</v>
      </c>
      <c r="I271" s="188">
        <f t="shared" si="14"/>
        <v>5</v>
      </c>
      <c r="J271" s="188" t="e">
        <f>+IF(#REF!="Issued",1,IF(#REF!="Not Issued",2,"Nil"))</f>
        <v>#REF!</v>
      </c>
      <c r="K271" s="188" t="s">
        <v>3595</v>
      </c>
      <c r="L271" s="292"/>
      <c r="M271" s="96"/>
    </row>
    <row r="272" spans="1:13" s="293" customFormat="1" ht="12.75" customHeight="1" x14ac:dyDescent="0.2">
      <c r="A272" s="288">
        <f t="shared" si="12"/>
        <v>268</v>
      </c>
      <c r="B272" s="637" t="s">
        <v>3047</v>
      </c>
      <c r="C272" s="638">
        <v>64766</v>
      </c>
      <c r="D272" s="639" t="s">
        <v>3048</v>
      </c>
      <c r="E272" s="648" t="s">
        <v>3049</v>
      </c>
      <c r="F272" s="624" t="s">
        <v>141</v>
      </c>
      <c r="G272" s="291">
        <f t="shared" si="13"/>
        <v>1</v>
      </c>
      <c r="H272" s="291" t="s">
        <v>19</v>
      </c>
      <c r="I272" s="188">
        <f t="shared" si="14"/>
        <v>5</v>
      </c>
      <c r="J272" s="188" t="e">
        <f>+IF(#REF!="Issued",1,IF(#REF!="Not Issued",2,"Nil"))</f>
        <v>#REF!</v>
      </c>
      <c r="K272" s="188" t="s">
        <v>3599</v>
      </c>
      <c r="L272" s="292"/>
      <c r="M272" s="96"/>
    </row>
    <row r="273" spans="1:13" s="293" customFormat="1" ht="12.75" customHeight="1" x14ac:dyDescent="0.2">
      <c r="A273" s="288">
        <f t="shared" si="12"/>
        <v>269</v>
      </c>
      <c r="B273" s="637" t="s">
        <v>3057</v>
      </c>
      <c r="C273" s="638">
        <v>64768</v>
      </c>
      <c r="D273" s="639" t="s">
        <v>3058</v>
      </c>
      <c r="E273" s="648" t="s">
        <v>3059</v>
      </c>
      <c r="F273" s="624" t="s">
        <v>141</v>
      </c>
      <c r="G273" s="291">
        <f t="shared" si="13"/>
        <v>1</v>
      </c>
      <c r="H273" s="291" t="s">
        <v>19</v>
      </c>
      <c r="I273" s="188">
        <f t="shared" si="14"/>
        <v>5</v>
      </c>
      <c r="J273" s="188" t="e">
        <f>+IF(#REF!="Issued",1,IF(#REF!="Not Issued",2,"Nil"))</f>
        <v>#REF!</v>
      </c>
      <c r="K273" s="188" t="s">
        <v>3603</v>
      </c>
      <c r="L273" s="292"/>
      <c r="M273" s="96"/>
    </row>
    <row r="274" spans="1:13" s="293" customFormat="1" ht="12.75" customHeight="1" x14ac:dyDescent="0.2">
      <c r="A274" s="288">
        <f t="shared" si="12"/>
        <v>270</v>
      </c>
      <c r="B274" s="637" t="s">
        <v>3076</v>
      </c>
      <c r="C274" s="638">
        <v>64772</v>
      </c>
      <c r="D274" s="639" t="s">
        <v>3030</v>
      </c>
      <c r="E274" s="648" t="s">
        <v>2209</v>
      </c>
      <c r="F274" s="624" t="s">
        <v>166</v>
      </c>
      <c r="G274" s="291">
        <f t="shared" si="13"/>
        <v>2</v>
      </c>
      <c r="H274" s="291" t="s">
        <v>19</v>
      </c>
      <c r="I274" s="188">
        <f t="shared" si="14"/>
        <v>5</v>
      </c>
      <c r="J274" s="188" t="e">
        <f>+IF(#REF!="Issued",1,IF(#REF!="Not Issued",2,"Nil"))</f>
        <v>#REF!</v>
      </c>
      <c r="K274" s="188" t="s">
        <v>3607</v>
      </c>
      <c r="L274" s="292"/>
      <c r="M274" s="96"/>
    </row>
    <row r="275" spans="1:13" s="293" customFormat="1" ht="12.75" customHeight="1" x14ac:dyDescent="0.2">
      <c r="A275" s="288">
        <f t="shared" si="12"/>
        <v>271</v>
      </c>
      <c r="B275" s="637" t="s">
        <v>3103</v>
      </c>
      <c r="C275" s="638">
        <v>64777</v>
      </c>
      <c r="D275" s="639" t="s">
        <v>3104</v>
      </c>
      <c r="E275" s="648" t="s">
        <v>3105</v>
      </c>
      <c r="F275" s="624" t="s">
        <v>166</v>
      </c>
      <c r="G275" s="291">
        <f t="shared" si="13"/>
        <v>2</v>
      </c>
      <c r="H275" s="291" t="s">
        <v>19</v>
      </c>
      <c r="I275" s="188">
        <f t="shared" si="14"/>
        <v>5</v>
      </c>
      <c r="J275" s="188" t="e">
        <f>+IF(#REF!="Issued",1,IF(#REF!="Not Issued",2,"Nil"))</f>
        <v>#REF!</v>
      </c>
      <c r="K275" s="188" t="s">
        <v>3611</v>
      </c>
      <c r="L275" s="292"/>
      <c r="M275" s="96"/>
    </row>
    <row r="276" spans="1:13" s="293" customFormat="1" ht="12.75" customHeight="1" x14ac:dyDescent="0.2">
      <c r="A276" s="288">
        <f t="shared" si="12"/>
        <v>272</v>
      </c>
      <c r="B276" s="637" t="s">
        <v>3151</v>
      </c>
      <c r="C276" s="638">
        <v>64787</v>
      </c>
      <c r="D276" s="639" t="s">
        <v>3152</v>
      </c>
      <c r="E276" s="648" t="s">
        <v>3153</v>
      </c>
      <c r="F276" s="624" t="s">
        <v>166</v>
      </c>
      <c r="G276" s="291">
        <f t="shared" si="13"/>
        <v>2</v>
      </c>
      <c r="H276" s="291" t="s">
        <v>19</v>
      </c>
      <c r="I276" s="188">
        <f t="shared" si="14"/>
        <v>5</v>
      </c>
      <c r="J276" s="188" t="e">
        <f>+IF(#REF!="Issued",1,IF(#REF!="Not Issued",2,"Nil"))</f>
        <v>#REF!</v>
      </c>
      <c r="K276" s="188" t="s">
        <v>3615</v>
      </c>
      <c r="L276" s="292"/>
      <c r="M276" s="96"/>
    </row>
    <row r="277" spans="1:13" s="293" customFormat="1" ht="12.75" customHeight="1" x14ac:dyDescent="0.2">
      <c r="A277" s="288">
        <f t="shared" si="12"/>
        <v>273</v>
      </c>
      <c r="B277" s="637" t="s">
        <v>3166</v>
      </c>
      <c r="C277" s="638">
        <v>64790</v>
      </c>
      <c r="D277" s="639" t="s">
        <v>3167</v>
      </c>
      <c r="E277" s="648" t="s">
        <v>3168</v>
      </c>
      <c r="F277" s="624" t="s">
        <v>141</v>
      </c>
      <c r="G277" s="291">
        <f t="shared" si="13"/>
        <v>1</v>
      </c>
      <c r="H277" s="291" t="s">
        <v>19</v>
      </c>
      <c r="I277" s="188">
        <f t="shared" si="14"/>
        <v>5</v>
      </c>
      <c r="J277" s="188" t="e">
        <f>+IF(#REF!="Issued",1,IF(#REF!="Not Issued",2,"Nil"))</f>
        <v>#REF!</v>
      </c>
      <c r="K277" s="188" t="s">
        <v>3619</v>
      </c>
      <c r="L277" s="292"/>
      <c r="M277" s="96"/>
    </row>
    <row r="278" spans="1:13" s="293" customFormat="1" ht="12.75" customHeight="1" x14ac:dyDescent="0.2">
      <c r="A278" s="288">
        <f t="shared" si="12"/>
        <v>274</v>
      </c>
      <c r="B278" s="637" t="s">
        <v>3238</v>
      </c>
      <c r="C278" s="638">
        <v>64804</v>
      </c>
      <c r="D278" s="639" t="s">
        <v>3239</v>
      </c>
      <c r="E278" s="648" t="s">
        <v>3240</v>
      </c>
      <c r="F278" s="624" t="s">
        <v>166</v>
      </c>
      <c r="G278" s="291">
        <f t="shared" si="13"/>
        <v>2</v>
      </c>
      <c r="H278" s="291" t="s">
        <v>19</v>
      </c>
      <c r="I278" s="188">
        <f t="shared" si="14"/>
        <v>5</v>
      </c>
      <c r="J278" s="188" t="e">
        <f>+IF(#REF!="Issued",1,IF(#REF!="Not Issued",2,"Nil"))</f>
        <v>#REF!</v>
      </c>
      <c r="K278" s="188" t="s">
        <v>3623</v>
      </c>
      <c r="L278" s="292"/>
      <c r="M278" s="96"/>
    </row>
    <row r="279" spans="1:13" s="293" customFormat="1" ht="12.75" customHeight="1" x14ac:dyDescent="0.2">
      <c r="A279" s="288">
        <f t="shared" si="12"/>
        <v>275</v>
      </c>
      <c r="B279" s="637" t="s">
        <v>3282</v>
      </c>
      <c r="C279" s="638">
        <v>64813</v>
      </c>
      <c r="D279" s="639" t="s">
        <v>3283</v>
      </c>
      <c r="E279" s="648" t="s">
        <v>3284</v>
      </c>
      <c r="F279" s="624" t="s">
        <v>141</v>
      </c>
      <c r="G279" s="291">
        <f t="shared" si="13"/>
        <v>1</v>
      </c>
      <c r="H279" s="291" t="s">
        <v>19</v>
      </c>
      <c r="I279" s="188">
        <f t="shared" si="14"/>
        <v>5</v>
      </c>
      <c r="J279" s="188" t="e">
        <f>+IF(#REF!="Issued",1,IF(#REF!="Not Issued",2,"Nil"))</f>
        <v>#REF!</v>
      </c>
      <c r="K279" s="188" t="s">
        <v>3627</v>
      </c>
      <c r="L279" s="292"/>
      <c r="M279" s="96"/>
    </row>
    <row r="280" spans="1:13" s="293" customFormat="1" ht="12.75" customHeight="1" x14ac:dyDescent="0.2">
      <c r="A280" s="288">
        <f t="shared" si="12"/>
        <v>276</v>
      </c>
      <c r="B280" s="637" t="s">
        <v>3292</v>
      </c>
      <c r="C280" s="638">
        <v>64815</v>
      </c>
      <c r="D280" s="639" t="s">
        <v>3293</v>
      </c>
      <c r="E280" s="648" t="s">
        <v>3294</v>
      </c>
      <c r="F280" s="624" t="s">
        <v>141</v>
      </c>
      <c r="G280" s="291">
        <f t="shared" si="13"/>
        <v>1</v>
      </c>
      <c r="H280" s="291" t="s">
        <v>19</v>
      </c>
      <c r="I280" s="188">
        <f t="shared" si="14"/>
        <v>5</v>
      </c>
      <c r="J280" s="188" t="e">
        <f>+IF(#REF!="Issued",1,IF(#REF!="Not Issued",2,"Nil"))</f>
        <v>#REF!</v>
      </c>
      <c r="K280" s="188" t="s">
        <v>3631</v>
      </c>
      <c r="L280" s="292"/>
      <c r="M280" s="96"/>
    </row>
    <row r="281" spans="1:13" s="293" customFormat="1" ht="12.75" customHeight="1" x14ac:dyDescent="0.2">
      <c r="A281" s="288">
        <f t="shared" si="12"/>
        <v>277</v>
      </c>
      <c r="B281" s="637" t="s">
        <v>3297</v>
      </c>
      <c r="C281" s="638">
        <v>64816</v>
      </c>
      <c r="D281" s="639" t="s">
        <v>3298</v>
      </c>
      <c r="E281" s="648" t="s">
        <v>3299</v>
      </c>
      <c r="F281" s="624" t="s">
        <v>141</v>
      </c>
      <c r="G281" s="291">
        <f t="shared" si="13"/>
        <v>1</v>
      </c>
      <c r="H281" s="291" t="s">
        <v>19</v>
      </c>
      <c r="I281" s="188">
        <f t="shared" si="14"/>
        <v>5</v>
      </c>
      <c r="J281" s="188" t="e">
        <f>+IF(#REF!="Issued",1,IF(#REF!="Not Issued",2,"Nil"))</f>
        <v>#REF!</v>
      </c>
      <c r="K281" s="188" t="s">
        <v>3635</v>
      </c>
      <c r="L281" s="292"/>
      <c r="M281" s="96"/>
    </row>
    <row r="282" spans="1:13" s="293" customFormat="1" ht="12.75" customHeight="1" x14ac:dyDescent="0.2">
      <c r="A282" s="288">
        <f t="shared" si="12"/>
        <v>278</v>
      </c>
      <c r="B282" s="637" t="s">
        <v>3307</v>
      </c>
      <c r="C282" s="638">
        <v>64818</v>
      </c>
      <c r="D282" s="639" t="s">
        <v>3308</v>
      </c>
      <c r="E282" s="648" t="s">
        <v>3309</v>
      </c>
      <c r="F282" s="624" t="s">
        <v>166</v>
      </c>
      <c r="G282" s="291">
        <f t="shared" si="13"/>
        <v>2</v>
      </c>
      <c r="H282" s="291" t="s">
        <v>19</v>
      </c>
      <c r="I282" s="188">
        <f t="shared" si="14"/>
        <v>5</v>
      </c>
      <c r="J282" s="188" t="e">
        <f>+IF(#REF!="Issued",1,IF(#REF!="Not Issued",2,"Nil"))</f>
        <v>#REF!</v>
      </c>
      <c r="K282" s="188" t="s">
        <v>3639</v>
      </c>
      <c r="L282" s="292"/>
      <c r="M282" s="96"/>
    </row>
    <row r="283" spans="1:13" s="293" customFormat="1" ht="12.75" customHeight="1" x14ac:dyDescent="0.2">
      <c r="A283" s="288">
        <f t="shared" si="12"/>
        <v>279</v>
      </c>
      <c r="B283" s="637" t="s">
        <v>3324</v>
      </c>
      <c r="C283" s="638">
        <v>64821</v>
      </c>
      <c r="D283" s="639" t="s">
        <v>1060</v>
      </c>
      <c r="E283" s="648" t="s">
        <v>3325</v>
      </c>
      <c r="F283" s="624" t="s">
        <v>141</v>
      </c>
      <c r="G283" s="291">
        <f t="shared" si="13"/>
        <v>1</v>
      </c>
      <c r="H283" s="291" t="s">
        <v>19</v>
      </c>
      <c r="I283" s="188">
        <f t="shared" si="14"/>
        <v>5</v>
      </c>
      <c r="J283" s="188" t="e">
        <f>+IF(#REF!="Issued",1,IF(#REF!="Not Issued",2,"Nil"))</f>
        <v>#REF!</v>
      </c>
      <c r="K283" s="188" t="s">
        <v>3643</v>
      </c>
      <c r="L283" s="292"/>
      <c r="M283" s="96"/>
    </row>
    <row r="284" spans="1:13" s="293" customFormat="1" ht="12.75" customHeight="1" x14ac:dyDescent="0.2">
      <c r="A284" s="288">
        <f t="shared" si="12"/>
        <v>280</v>
      </c>
      <c r="B284" s="637" t="s">
        <v>3328</v>
      </c>
      <c r="C284" s="638">
        <v>64822</v>
      </c>
      <c r="D284" s="639" t="s">
        <v>3329</v>
      </c>
      <c r="E284" s="648" t="s">
        <v>446</v>
      </c>
      <c r="F284" s="624" t="s">
        <v>141</v>
      </c>
      <c r="G284" s="291">
        <f t="shared" si="13"/>
        <v>1</v>
      </c>
      <c r="H284" s="291" t="s">
        <v>19</v>
      </c>
      <c r="I284" s="188">
        <f t="shared" si="14"/>
        <v>5</v>
      </c>
      <c r="J284" s="188" t="e">
        <f>+IF(#REF!="Issued",1,IF(#REF!="Not Issued",2,"Nil"))</f>
        <v>#REF!</v>
      </c>
      <c r="K284" s="188" t="s">
        <v>3646</v>
      </c>
      <c r="L284" s="292"/>
      <c r="M284" s="96"/>
    </row>
    <row r="285" spans="1:13" s="293" customFormat="1" ht="12.75" customHeight="1" x14ac:dyDescent="0.2">
      <c r="A285" s="288">
        <f t="shared" si="12"/>
        <v>281</v>
      </c>
      <c r="B285" s="637" t="s">
        <v>3332</v>
      </c>
      <c r="C285" s="638">
        <v>64823</v>
      </c>
      <c r="D285" s="639" t="s">
        <v>3333</v>
      </c>
      <c r="E285" s="648" t="s">
        <v>3334</v>
      </c>
      <c r="F285" s="624" t="s">
        <v>166</v>
      </c>
      <c r="G285" s="291">
        <f t="shared" si="13"/>
        <v>2</v>
      </c>
      <c r="H285" s="291" t="s">
        <v>19</v>
      </c>
      <c r="I285" s="188">
        <f t="shared" si="14"/>
        <v>5</v>
      </c>
      <c r="J285" s="188" t="e">
        <f>+IF(#REF!="Issued",1,IF(#REF!="Not Issued",2,"Nil"))</f>
        <v>#REF!</v>
      </c>
      <c r="K285" s="188" t="s">
        <v>3650</v>
      </c>
      <c r="L285" s="292"/>
      <c r="M285" s="96"/>
    </row>
    <row r="286" spans="1:13" s="293" customFormat="1" ht="12.75" customHeight="1" x14ac:dyDescent="0.2">
      <c r="A286" s="288">
        <f t="shared" si="12"/>
        <v>282</v>
      </c>
      <c r="B286" s="637" t="s">
        <v>3358</v>
      </c>
      <c r="C286" s="638">
        <v>64828</v>
      </c>
      <c r="D286" s="639" t="s">
        <v>3359</v>
      </c>
      <c r="E286" s="648" t="s">
        <v>3360</v>
      </c>
      <c r="F286" s="624" t="s">
        <v>141</v>
      </c>
      <c r="G286" s="291">
        <f t="shared" si="13"/>
        <v>1</v>
      </c>
      <c r="H286" s="291" t="s">
        <v>19</v>
      </c>
      <c r="I286" s="188">
        <f t="shared" si="14"/>
        <v>5</v>
      </c>
      <c r="J286" s="188" t="e">
        <f>+IF(#REF!="Issued",1,IF(#REF!="Not Issued",2,"Nil"))</f>
        <v>#REF!</v>
      </c>
      <c r="K286" s="188" t="s">
        <v>3654</v>
      </c>
      <c r="L286" s="292"/>
      <c r="M286" s="96"/>
    </row>
    <row r="287" spans="1:13" s="293" customFormat="1" ht="12.75" customHeight="1" x14ac:dyDescent="0.2">
      <c r="A287" s="288">
        <f t="shared" si="12"/>
        <v>283</v>
      </c>
      <c r="B287" s="637" t="s">
        <v>3385</v>
      </c>
      <c r="C287" s="638">
        <v>57110</v>
      </c>
      <c r="D287" s="639" t="s">
        <v>3386</v>
      </c>
      <c r="E287" s="648" t="s">
        <v>3387</v>
      </c>
      <c r="F287" s="624" t="s">
        <v>141</v>
      </c>
      <c r="G287" s="291">
        <f t="shared" si="13"/>
        <v>1</v>
      </c>
      <c r="H287" s="291" t="s">
        <v>19</v>
      </c>
      <c r="I287" s="188">
        <f t="shared" si="14"/>
        <v>5</v>
      </c>
      <c r="J287" s="188" t="e">
        <f>+IF(#REF!="Issued",1,IF(#REF!="Not Issued",2,"Nil"))</f>
        <v>#REF!</v>
      </c>
      <c r="K287" s="188" t="s">
        <v>3658</v>
      </c>
      <c r="L287" s="292"/>
      <c r="M287" s="96"/>
    </row>
    <row r="288" spans="1:13" s="293" customFormat="1" ht="12.75" customHeight="1" x14ac:dyDescent="0.2">
      <c r="A288" s="288">
        <f t="shared" si="12"/>
        <v>284</v>
      </c>
      <c r="B288" s="637" t="s">
        <v>3393</v>
      </c>
      <c r="C288" s="638">
        <v>64836</v>
      </c>
      <c r="D288" s="639" t="s">
        <v>3394</v>
      </c>
      <c r="E288" s="648" t="s">
        <v>3395</v>
      </c>
      <c r="F288" s="624" t="s">
        <v>166</v>
      </c>
      <c r="G288" s="291">
        <f t="shared" si="13"/>
        <v>2</v>
      </c>
      <c r="H288" s="291" t="s">
        <v>19</v>
      </c>
      <c r="I288" s="188">
        <f t="shared" si="14"/>
        <v>5</v>
      </c>
      <c r="J288" s="188" t="e">
        <f>+IF(#REF!="Issued",1,IF(#REF!="Not Issued",2,"Nil"))</f>
        <v>#REF!</v>
      </c>
      <c r="K288" s="188" t="s">
        <v>3662</v>
      </c>
      <c r="L288" s="292"/>
      <c r="M288" s="96"/>
    </row>
    <row r="289" spans="1:13" s="293" customFormat="1" ht="12.75" customHeight="1" x14ac:dyDescent="0.2">
      <c r="A289" s="288">
        <f t="shared" si="12"/>
        <v>285</v>
      </c>
      <c r="B289" s="637" t="s">
        <v>3397</v>
      </c>
      <c r="C289" s="638">
        <v>64837</v>
      </c>
      <c r="D289" s="639" t="s">
        <v>3398</v>
      </c>
      <c r="E289" s="648" t="s">
        <v>513</v>
      </c>
      <c r="F289" s="624" t="s">
        <v>166</v>
      </c>
      <c r="G289" s="291">
        <f t="shared" si="13"/>
        <v>2</v>
      </c>
      <c r="H289" s="291" t="s">
        <v>19</v>
      </c>
      <c r="I289" s="188">
        <f t="shared" si="14"/>
        <v>5</v>
      </c>
      <c r="J289" s="188" t="e">
        <f>+IF(#REF!="Issued",1,IF(#REF!="Not Issued",2,"Nil"))</f>
        <v>#REF!</v>
      </c>
      <c r="K289" s="188" t="s">
        <v>3666</v>
      </c>
      <c r="L289" s="292"/>
      <c r="M289" s="96"/>
    </row>
    <row r="290" spans="1:13" s="293" customFormat="1" ht="12.75" customHeight="1" x14ac:dyDescent="0.2">
      <c r="A290" s="288">
        <f t="shared" si="12"/>
        <v>286</v>
      </c>
      <c r="B290" s="637" t="s">
        <v>3400</v>
      </c>
      <c r="C290" s="638">
        <v>64838</v>
      </c>
      <c r="D290" s="639" t="s">
        <v>3401</v>
      </c>
      <c r="E290" s="648" t="s">
        <v>3402</v>
      </c>
      <c r="F290" s="624" t="s">
        <v>166</v>
      </c>
      <c r="G290" s="291">
        <f t="shared" si="13"/>
        <v>2</v>
      </c>
      <c r="H290" s="291" t="s">
        <v>19</v>
      </c>
      <c r="I290" s="188">
        <f t="shared" si="14"/>
        <v>5</v>
      </c>
      <c r="J290" s="188" t="e">
        <f>+IF(#REF!="Issued",1,IF(#REF!="Not Issued",2,"Nil"))</f>
        <v>#REF!</v>
      </c>
      <c r="K290" s="188" t="s">
        <v>3670</v>
      </c>
      <c r="L290" s="292"/>
      <c r="M290" s="96"/>
    </row>
    <row r="291" spans="1:13" s="293" customFormat="1" ht="12.75" customHeight="1" x14ac:dyDescent="0.2">
      <c r="A291" s="288">
        <f t="shared" si="12"/>
        <v>287</v>
      </c>
      <c r="B291" s="637" t="s">
        <v>3425</v>
      </c>
      <c r="C291" s="638">
        <v>64845</v>
      </c>
      <c r="D291" s="639" t="s">
        <v>3426</v>
      </c>
      <c r="E291" s="648" t="s">
        <v>3427</v>
      </c>
      <c r="F291" s="624" t="s">
        <v>141</v>
      </c>
      <c r="G291" s="291">
        <f t="shared" si="13"/>
        <v>1</v>
      </c>
      <c r="H291" s="291" t="s">
        <v>19</v>
      </c>
      <c r="I291" s="188">
        <f t="shared" si="14"/>
        <v>5</v>
      </c>
      <c r="J291" s="188" t="e">
        <f>+IF(#REF!="Issued",1,IF(#REF!="Not Issued",2,"Nil"))</f>
        <v>#REF!</v>
      </c>
      <c r="K291" s="188" t="s">
        <v>3674</v>
      </c>
      <c r="L291" s="292"/>
      <c r="M291" s="96"/>
    </row>
    <row r="292" spans="1:13" s="293" customFormat="1" ht="12.75" customHeight="1" x14ac:dyDescent="0.2">
      <c r="A292" s="288">
        <f t="shared" si="12"/>
        <v>288</v>
      </c>
      <c r="B292" s="637" t="s">
        <v>3464</v>
      </c>
      <c r="C292" s="638">
        <v>64855</v>
      </c>
      <c r="D292" s="639" t="s">
        <v>3465</v>
      </c>
      <c r="E292" s="648" t="s">
        <v>586</v>
      </c>
      <c r="F292" s="624" t="s">
        <v>166</v>
      </c>
      <c r="G292" s="291">
        <f t="shared" si="13"/>
        <v>2</v>
      </c>
      <c r="H292" s="291" t="s">
        <v>19</v>
      </c>
      <c r="I292" s="188">
        <f t="shared" si="14"/>
        <v>5</v>
      </c>
      <c r="J292" s="188" t="e">
        <f>+IF(#REF!="Issued",1,IF(#REF!="Not Issued",2,"Nil"))</f>
        <v>#REF!</v>
      </c>
      <c r="K292" s="188" t="s">
        <v>3678</v>
      </c>
      <c r="L292" s="292"/>
      <c r="M292" s="96"/>
    </row>
    <row r="293" spans="1:13" s="293" customFormat="1" ht="12.75" customHeight="1" x14ac:dyDescent="0.2">
      <c r="A293" s="288">
        <f t="shared" si="12"/>
        <v>289</v>
      </c>
      <c r="B293" s="637" t="s">
        <v>3475</v>
      </c>
      <c r="C293" s="638">
        <v>64858</v>
      </c>
      <c r="D293" s="639" t="s">
        <v>3476</v>
      </c>
      <c r="E293" s="648" t="s">
        <v>3477</v>
      </c>
      <c r="F293" s="624" t="s">
        <v>141</v>
      </c>
      <c r="G293" s="291">
        <f t="shared" si="13"/>
        <v>1</v>
      </c>
      <c r="H293" s="291" t="s">
        <v>19</v>
      </c>
      <c r="I293" s="188">
        <f t="shared" si="14"/>
        <v>5</v>
      </c>
      <c r="J293" s="188" t="e">
        <f>+IF(#REF!="Issued",1,IF(#REF!="Not Issued",2,"Nil"))</f>
        <v>#REF!</v>
      </c>
      <c r="K293" s="188" t="s">
        <v>3682</v>
      </c>
      <c r="L293" s="292"/>
      <c r="M293" s="96"/>
    </row>
    <row r="294" spans="1:13" s="293" customFormat="1" ht="12.75" customHeight="1" x14ac:dyDescent="0.2">
      <c r="A294" s="288">
        <f t="shared" si="12"/>
        <v>290</v>
      </c>
      <c r="B294" s="637" t="s">
        <v>3483</v>
      </c>
      <c r="C294" s="638">
        <v>64860</v>
      </c>
      <c r="D294" s="639" t="s">
        <v>673</v>
      </c>
      <c r="E294" s="648" t="s">
        <v>1880</v>
      </c>
      <c r="F294" s="624" t="s">
        <v>141</v>
      </c>
      <c r="G294" s="291">
        <f t="shared" si="13"/>
        <v>1</v>
      </c>
      <c r="H294" s="291" t="s">
        <v>19</v>
      </c>
      <c r="I294" s="188">
        <f t="shared" si="14"/>
        <v>5</v>
      </c>
      <c r="J294" s="188" t="e">
        <f>+IF(#REF!="Issued",1,IF(#REF!="Not Issued",2,"Nil"))</f>
        <v>#REF!</v>
      </c>
      <c r="K294" s="188" t="s">
        <v>3686</v>
      </c>
      <c r="L294" s="292"/>
      <c r="M294" s="96"/>
    </row>
    <row r="295" spans="1:13" s="293" customFormat="1" ht="12.75" customHeight="1" x14ac:dyDescent="0.2">
      <c r="A295" s="288">
        <f t="shared" si="12"/>
        <v>291</v>
      </c>
      <c r="B295" s="637" t="s">
        <v>3497</v>
      </c>
      <c r="C295" s="638">
        <v>64864</v>
      </c>
      <c r="D295" s="639" t="s">
        <v>3498</v>
      </c>
      <c r="E295" s="648" t="s">
        <v>3499</v>
      </c>
      <c r="F295" s="624" t="s">
        <v>166</v>
      </c>
      <c r="G295" s="291">
        <f t="shared" si="13"/>
        <v>2</v>
      </c>
      <c r="H295" s="291" t="s">
        <v>19</v>
      </c>
      <c r="I295" s="188">
        <f t="shared" si="14"/>
        <v>5</v>
      </c>
      <c r="J295" s="188" t="e">
        <f>+IF(#REF!="Issued",1,IF(#REF!="Not Issued",2,"Nil"))</f>
        <v>#REF!</v>
      </c>
      <c r="K295" s="188" t="s">
        <v>3690</v>
      </c>
      <c r="L295" s="292"/>
      <c r="M295" s="96"/>
    </row>
    <row r="296" spans="1:13" s="293" customFormat="1" ht="12.75" customHeight="1" x14ac:dyDescent="0.2">
      <c r="A296" s="288">
        <f t="shared" si="12"/>
        <v>292</v>
      </c>
      <c r="B296" s="637" t="s">
        <v>3516</v>
      </c>
      <c r="C296" s="638">
        <v>64869</v>
      </c>
      <c r="D296" s="639" t="s">
        <v>3517</v>
      </c>
      <c r="E296" s="648" t="s">
        <v>3518</v>
      </c>
      <c r="F296" s="624" t="s">
        <v>141</v>
      </c>
      <c r="G296" s="291">
        <f t="shared" si="13"/>
        <v>1</v>
      </c>
      <c r="H296" s="291" t="s">
        <v>19</v>
      </c>
      <c r="I296" s="188">
        <f t="shared" si="14"/>
        <v>5</v>
      </c>
      <c r="J296" s="188" t="e">
        <f>+IF(#REF!="Issued",1,IF(#REF!="Not Issued",2,"Nil"))</f>
        <v>#REF!</v>
      </c>
      <c r="K296" s="188" t="s">
        <v>3694</v>
      </c>
      <c r="L296" s="292"/>
      <c r="M296" s="96"/>
    </row>
    <row r="297" spans="1:13" s="293" customFormat="1" ht="12.75" customHeight="1" x14ac:dyDescent="0.2">
      <c r="A297" s="288">
        <f t="shared" si="12"/>
        <v>293</v>
      </c>
      <c r="B297" s="637" t="s">
        <v>3561</v>
      </c>
      <c r="C297" s="638">
        <v>64881</v>
      </c>
      <c r="D297" s="639" t="s">
        <v>3562</v>
      </c>
      <c r="E297" s="648" t="s">
        <v>279</v>
      </c>
      <c r="F297" s="624" t="s">
        <v>166</v>
      </c>
      <c r="G297" s="291">
        <f t="shared" si="13"/>
        <v>2</v>
      </c>
      <c r="H297" s="291" t="s">
        <v>19</v>
      </c>
      <c r="I297" s="188">
        <f t="shared" si="14"/>
        <v>5</v>
      </c>
      <c r="J297" s="188" t="e">
        <f>+IF(#REF!="Issued",1,IF(#REF!="Not Issued",2,"Nil"))</f>
        <v>#REF!</v>
      </c>
      <c r="K297" s="188" t="s">
        <v>3696</v>
      </c>
      <c r="L297" s="292"/>
      <c r="M297" s="96"/>
    </row>
    <row r="298" spans="1:13" s="293" customFormat="1" ht="12.75" customHeight="1" x14ac:dyDescent="0.2">
      <c r="A298" s="288">
        <f t="shared" si="12"/>
        <v>294</v>
      </c>
      <c r="B298" s="637" t="s">
        <v>3572</v>
      </c>
      <c r="C298" s="638">
        <v>64884</v>
      </c>
      <c r="D298" s="639" t="s">
        <v>3573</v>
      </c>
      <c r="E298" s="648" t="s">
        <v>2670</v>
      </c>
      <c r="F298" s="624" t="s">
        <v>141</v>
      </c>
      <c r="G298" s="291">
        <f t="shared" si="13"/>
        <v>1</v>
      </c>
      <c r="H298" s="291" t="s">
        <v>19</v>
      </c>
      <c r="I298" s="188">
        <f t="shared" si="14"/>
        <v>5</v>
      </c>
      <c r="J298" s="188" t="e">
        <f>+IF(#REF!="Issued",1,IF(#REF!="Not Issued",2,"Nil"))</f>
        <v>#REF!</v>
      </c>
      <c r="K298" s="188" t="s">
        <v>3699</v>
      </c>
      <c r="L298" s="292"/>
      <c r="M298" s="96"/>
    </row>
    <row r="299" spans="1:13" s="293" customFormat="1" ht="12.75" customHeight="1" x14ac:dyDescent="0.2">
      <c r="A299" s="288">
        <f t="shared" si="12"/>
        <v>295</v>
      </c>
      <c r="B299" s="637" t="s">
        <v>3579</v>
      </c>
      <c r="C299" s="638">
        <v>64886</v>
      </c>
      <c r="D299" s="639" t="s">
        <v>3580</v>
      </c>
      <c r="E299" s="648" t="s">
        <v>279</v>
      </c>
      <c r="F299" s="624" t="s">
        <v>166</v>
      </c>
      <c r="G299" s="291">
        <f t="shared" si="13"/>
        <v>2</v>
      </c>
      <c r="H299" s="291" t="s">
        <v>19</v>
      </c>
      <c r="I299" s="188">
        <f t="shared" si="14"/>
        <v>5</v>
      </c>
      <c r="J299" s="188" t="e">
        <f>+IF(#REF!="Issued",1,IF(#REF!="Not Issued",2,"Nil"))</f>
        <v>#REF!</v>
      </c>
      <c r="K299" s="188" t="s">
        <v>3702</v>
      </c>
      <c r="L299" s="292"/>
      <c r="M299" s="96"/>
    </row>
    <row r="300" spans="1:13" s="293" customFormat="1" ht="12.75" customHeight="1" x14ac:dyDescent="0.2">
      <c r="A300" s="288">
        <f t="shared" si="12"/>
        <v>296</v>
      </c>
      <c r="B300" s="637" t="s">
        <v>3592</v>
      </c>
      <c r="C300" s="638">
        <v>64890</v>
      </c>
      <c r="D300" s="639" t="s">
        <v>3593</v>
      </c>
      <c r="E300" s="648" t="s">
        <v>3594</v>
      </c>
      <c r="F300" s="624" t="s">
        <v>166</v>
      </c>
      <c r="G300" s="291">
        <f t="shared" si="13"/>
        <v>2</v>
      </c>
      <c r="H300" s="291" t="s">
        <v>19</v>
      </c>
      <c r="I300" s="188">
        <f t="shared" si="14"/>
        <v>5</v>
      </c>
      <c r="J300" s="188" t="e">
        <f>+IF(#REF!="Issued",1,IF(#REF!="Not Issued",2,"Nil"))</f>
        <v>#REF!</v>
      </c>
      <c r="K300" s="188" t="s">
        <v>3706</v>
      </c>
      <c r="L300" s="292"/>
      <c r="M300" s="96"/>
    </row>
    <row r="301" spans="1:13" s="293" customFormat="1" ht="12.75" customHeight="1" x14ac:dyDescent="0.2">
      <c r="A301" s="288">
        <f t="shared" si="12"/>
        <v>297</v>
      </c>
      <c r="B301" s="637" t="s">
        <v>3612</v>
      </c>
      <c r="C301" s="638">
        <v>64895</v>
      </c>
      <c r="D301" s="639" t="s">
        <v>3613</v>
      </c>
      <c r="E301" s="648" t="s">
        <v>3614</v>
      </c>
      <c r="F301" s="624" t="s">
        <v>166</v>
      </c>
      <c r="G301" s="291">
        <f t="shared" si="13"/>
        <v>2</v>
      </c>
      <c r="H301" s="291" t="s">
        <v>19</v>
      </c>
      <c r="I301" s="188">
        <f t="shared" si="14"/>
        <v>5</v>
      </c>
      <c r="J301" s="188" t="e">
        <f>+IF(#REF!="Issued",1,IF(#REF!="Not Issued",2,"Nil"))</f>
        <v>#REF!</v>
      </c>
      <c r="K301" s="188" t="s">
        <v>3710</v>
      </c>
      <c r="L301" s="292"/>
      <c r="M301" s="96"/>
    </row>
    <row r="302" spans="1:13" s="293" customFormat="1" ht="12.75" customHeight="1" x14ac:dyDescent="0.2">
      <c r="A302" s="288">
        <f t="shared" si="12"/>
        <v>298</v>
      </c>
      <c r="B302" s="637" t="s">
        <v>3624</v>
      </c>
      <c r="C302" s="638">
        <v>57070</v>
      </c>
      <c r="D302" s="639" t="s">
        <v>3625</v>
      </c>
      <c r="E302" s="648" t="s">
        <v>3626</v>
      </c>
      <c r="F302" s="624" t="s">
        <v>141</v>
      </c>
      <c r="G302" s="291">
        <f t="shared" si="13"/>
        <v>1</v>
      </c>
      <c r="H302" s="291" t="s">
        <v>19</v>
      </c>
      <c r="I302" s="188">
        <f t="shared" si="14"/>
        <v>5</v>
      </c>
      <c r="J302" s="188" t="e">
        <f>+IF(#REF!="Issued",1,IF(#REF!="Not Issued",2,"Nil"))</f>
        <v>#REF!</v>
      </c>
      <c r="K302" s="188" t="s">
        <v>3714</v>
      </c>
      <c r="L302" s="292"/>
      <c r="M302" s="96"/>
    </row>
    <row r="303" spans="1:13" s="293" customFormat="1" ht="12.75" customHeight="1" x14ac:dyDescent="0.2">
      <c r="A303" s="288">
        <f t="shared" si="12"/>
        <v>299</v>
      </c>
      <c r="B303" s="637" t="s">
        <v>3636</v>
      </c>
      <c r="C303" s="638">
        <v>64899</v>
      </c>
      <c r="D303" s="639" t="s">
        <v>3637</v>
      </c>
      <c r="E303" s="648" t="s">
        <v>3638</v>
      </c>
      <c r="F303" s="624" t="s">
        <v>166</v>
      </c>
      <c r="G303" s="291">
        <f t="shared" si="13"/>
        <v>2</v>
      </c>
      <c r="H303" s="291" t="s">
        <v>19</v>
      </c>
      <c r="I303" s="188">
        <f t="shared" si="14"/>
        <v>5</v>
      </c>
      <c r="J303" s="188" t="e">
        <f>+IF(#REF!="Issued",1,IF(#REF!="Not Issued",2,"Nil"))</f>
        <v>#REF!</v>
      </c>
      <c r="K303" s="188" t="s">
        <v>3718</v>
      </c>
      <c r="L303" s="292"/>
      <c r="M303" s="96"/>
    </row>
    <row r="304" spans="1:13" s="293" customFormat="1" ht="12.75" customHeight="1" x14ac:dyDescent="0.2">
      <c r="A304" s="288">
        <f t="shared" si="12"/>
        <v>300</v>
      </c>
      <c r="B304" s="637" t="s">
        <v>3640</v>
      </c>
      <c r="C304" s="638">
        <v>64900</v>
      </c>
      <c r="D304" s="639" t="s">
        <v>3641</v>
      </c>
      <c r="E304" s="648" t="s">
        <v>3642</v>
      </c>
      <c r="F304" s="624" t="s">
        <v>141</v>
      </c>
      <c r="G304" s="291">
        <f t="shared" si="13"/>
        <v>1</v>
      </c>
      <c r="H304" s="291" t="s">
        <v>19</v>
      </c>
      <c r="I304" s="188">
        <f t="shared" si="14"/>
        <v>5</v>
      </c>
      <c r="J304" s="188" t="e">
        <f>+IF(#REF!="Issued",1,IF(#REF!="Not Issued",2,"Nil"))</f>
        <v>#REF!</v>
      </c>
      <c r="K304" s="188" t="s">
        <v>3722</v>
      </c>
      <c r="L304" s="292"/>
      <c r="M304" s="96"/>
    </row>
    <row r="305" spans="1:13" s="293" customFormat="1" ht="12.75" customHeight="1" x14ac:dyDescent="0.2">
      <c r="A305" s="288">
        <f t="shared" si="12"/>
        <v>301</v>
      </c>
      <c r="B305" s="637" t="s">
        <v>3683</v>
      </c>
      <c r="C305" s="638">
        <v>64909</v>
      </c>
      <c r="D305" s="639" t="s">
        <v>3684</v>
      </c>
      <c r="E305" s="648" t="s">
        <v>3685</v>
      </c>
      <c r="F305" s="624" t="s">
        <v>166</v>
      </c>
      <c r="G305" s="291">
        <f t="shared" si="13"/>
        <v>2</v>
      </c>
      <c r="H305" s="291" t="s">
        <v>19</v>
      </c>
      <c r="I305" s="188">
        <f t="shared" si="14"/>
        <v>5</v>
      </c>
      <c r="J305" s="188" t="e">
        <f>+IF(#REF!="Issued",1,IF(#REF!="Not Issued",2,"Nil"))</f>
        <v>#REF!</v>
      </c>
      <c r="K305" s="188" t="s">
        <v>3725</v>
      </c>
      <c r="L305" s="292"/>
      <c r="M305" s="96"/>
    </row>
    <row r="306" spans="1:13" s="293" customFormat="1" ht="12.75" customHeight="1" x14ac:dyDescent="0.2">
      <c r="A306" s="288">
        <f t="shared" si="12"/>
        <v>302</v>
      </c>
      <c r="B306" s="637" t="s">
        <v>3691</v>
      </c>
      <c r="C306" s="638">
        <v>64911</v>
      </c>
      <c r="D306" s="639" t="s">
        <v>3692</v>
      </c>
      <c r="E306" s="648" t="s">
        <v>3693</v>
      </c>
      <c r="F306" s="624" t="s">
        <v>166</v>
      </c>
      <c r="G306" s="291">
        <f t="shared" si="13"/>
        <v>2</v>
      </c>
      <c r="H306" s="291" t="s">
        <v>19</v>
      </c>
      <c r="I306" s="188">
        <f t="shared" si="14"/>
        <v>5</v>
      </c>
      <c r="J306" s="188" t="e">
        <f>+IF(#REF!="Issued",1,IF(#REF!="Not Issued",2,"Nil"))</f>
        <v>#REF!</v>
      </c>
      <c r="K306" s="188" t="s">
        <v>3729</v>
      </c>
      <c r="L306" s="292"/>
      <c r="M306" s="96"/>
    </row>
    <row r="307" spans="1:13" s="293" customFormat="1" ht="12.75" customHeight="1" x14ac:dyDescent="0.2">
      <c r="A307" s="288">
        <f t="shared" si="12"/>
        <v>303</v>
      </c>
      <c r="B307" s="637" t="s">
        <v>3707</v>
      </c>
      <c r="C307" s="638">
        <v>64916</v>
      </c>
      <c r="D307" s="639" t="s">
        <v>3708</v>
      </c>
      <c r="E307" s="648" t="s">
        <v>3709</v>
      </c>
      <c r="F307" s="624" t="s">
        <v>141</v>
      </c>
      <c r="G307" s="291">
        <f t="shared" si="13"/>
        <v>1</v>
      </c>
      <c r="H307" s="291" t="s">
        <v>19</v>
      </c>
      <c r="I307" s="188">
        <f t="shared" si="14"/>
        <v>5</v>
      </c>
      <c r="J307" s="188" t="e">
        <f>+IF(#REF!="Issued",1,IF(#REF!="Not Issued",2,"Nil"))</f>
        <v>#REF!</v>
      </c>
      <c r="K307" s="188" t="s">
        <v>3733</v>
      </c>
      <c r="L307" s="292"/>
      <c r="M307" s="96"/>
    </row>
    <row r="308" spans="1:13" s="293" customFormat="1" ht="12.75" customHeight="1" x14ac:dyDescent="0.2">
      <c r="A308" s="288">
        <f t="shared" si="12"/>
        <v>304</v>
      </c>
      <c r="B308" s="637" t="s">
        <v>3715</v>
      </c>
      <c r="C308" s="638">
        <v>64918</v>
      </c>
      <c r="D308" s="639" t="s">
        <v>3716</v>
      </c>
      <c r="E308" s="648" t="s">
        <v>3717</v>
      </c>
      <c r="F308" s="624" t="s">
        <v>166</v>
      </c>
      <c r="G308" s="291">
        <f t="shared" si="13"/>
        <v>2</v>
      </c>
      <c r="H308" s="291" t="s">
        <v>19</v>
      </c>
      <c r="I308" s="188">
        <f t="shared" si="14"/>
        <v>5</v>
      </c>
      <c r="J308" s="188" t="e">
        <f>+IF(#REF!="Issued",1,IF(#REF!="Not Issued",2,"Nil"))</f>
        <v>#REF!</v>
      </c>
      <c r="K308" s="188" t="s">
        <v>3737</v>
      </c>
      <c r="L308" s="292"/>
      <c r="M308" s="96"/>
    </row>
    <row r="309" spans="1:13" s="293" customFormat="1" ht="12.75" customHeight="1" x14ac:dyDescent="0.2">
      <c r="A309" s="288">
        <f>+A306+1</f>
        <v>303</v>
      </c>
      <c r="B309" s="637" t="s">
        <v>3723</v>
      </c>
      <c r="C309" s="638">
        <v>64920</v>
      </c>
      <c r="D309" s="639" t="s">
        <v>3724</v>
      </c>
      <c r="E309" s="648" t="s">
        <v>734</v>
      </c>
      <c r="F309" s="624" t="s">
        <v>141</v>
      </c>
      <c r="G309" s="291">
        <f t="shared" si="13"/>
        <v>1</v>
      </c>
      <c r="H309" s="291" t="s">
        <v>19</v>
      </c>
      <c r="I309" s="188">
        <f t="shared" si="14"/>
        <v>5</v>
      </c>
      <c r="J309" s="188" t="e">
        <f>+IF(#REF!="Issued",1,IF(#REF!="Not Issued",2,"Nil"))</f>
        <v>#REF!</v>
      </c>
      <c r="K309" s="188" t="s">
        <v>3729</v>
      </c>
      <c r="L309" s="292"/>
      <c r="M309" s="96" t="s">
        <v>2727</v>
      </c>
    </row>
    <row r="310" spans="1:13" ht="7.5" customHeight="1" x14ac:dyDescent="0.25">
      <c r="A310" s="239"/>
      <c r="J310" s="305"/>
      <c r="K310" s="229"/>
    </row>
    <row r="311" spans="1:13" s="308" customFormat="1" ht="16.5" thickBot="1" x14ac:dyDescent="0.3">
      <c r="A311" s="306" t="s">
        <v>3741</v>
      </c>
      <c r="B311" s="211"/>
      <c r="C311" s="307"/>
      <c r="E311" s="249"/>
      <c r="J311" s="309"/>
      <c r="K311" s="309"/>
      <c r="L311" s="309"/>
    </row>
    <row r="312" spans="1:13" s="308" customFormat="1" x14ac:dyDescent="0.25">
      <c r="A312" s="310" t="s">
        <v>100</v>
      </c>
      <c r="B312" s="200">
        <f>+COUNTIF(G5:G309,1)</f>
        <v>132</v>
      </c>
      <c r="C312" s="311"/>
      <c r="D312" s="202" t="s">
        <v>101</v>
      </c>
      <c r="E312" s="203"/>
      <c r="F312" s="200"/>
      <c r="G312" s="200"/>
      <c r="H312" s="312">
        <f>+COUNTIF(I5:I309,1)</f>
        <v>227</v>
      </c>
      <c r="I312" s="313"/>
      <c r="J312" s="309"/>
      <c r="K312" s="309"/>
      <c r="L312" s="309"/>
    </row>
    <row r="313" spans="1:13" s="308" customFormat="1" x14ac:dyDescent="0.25">
      <c r="A313" s="314" t="s">
        <v>112</v>
      </c>
      <c r="B313" s="211">
        <f>+COUNTIF(G5:G309,2)</f>
        <v>172</v>
      </c>
      <c r="C313" s="307"/>
      <c r="D313" s="315" t="s">
        <v>19</v>
      </c>
      <c r="E313" s="214"/>
      <c r="F313" s="211"/>
      <c r="G313" s="309"/>
      <c r="H313" s="316">
        <f>+COUNTIF(I5:I309,5)</f>
        <v>78</v>
      </c>
      <c r="I313" s="309"/>
      <c r="J313" s="319"/>
      <c r="K313" s="319"/>
      <c r="L313" s="309"/>
    </row>
    <row r="314" spans="1:13" s="308" customFormat="1" ht="16.5" thickBot="1" x14ac:dyDescent="0.3">
      <c r="A314" s="320" t="s">
        <v>0</v>
      </c>
      <c r="B314" s="224">
        <f>SUM(B312:B313)</f>
        <v>304</v>
      </c>
      <c r="C314" s="321"/>
      <c r="D314" s="220" t="s">
        <v>0</v>
      </c>
      <c r="E314" s="259"/>
      <c r="F314" s="224"/>
      <c r="G314" s="322"/>
      <c r="H314" s="241">
        <f>SUM(H312:H313)</f>
        <v>305</v>
      </c>
      <c r="I314" s="323"/>
      <c r="J314" s="309"/>
      <c r="K314" s="309"/>
      <c r="L314" s="309"/>
    </row>
    <row r="315" spans="1:13" s="308" customFormat="1" ht="25.5" customHeight="1" x14ac:dyDescent="0.25">
      <c r="A315" s="211"/>
      <c r="B315" s="211"/>
      <c r="C315" s="307"/>
      <c r="D315" s="309"/>
      <c r="E315" s="214"/>
      <c r="F315" s="309"/>
      <c r="G315" s="309"/>
      <c r="H315" s="309"/>
      <c r="I315" s="211"/>
      <c r="J315" s="309"/>
      <c r="K315" s="309"/>
      <c r="L315" s="309"/>
    </row>
    <row r="316" spans="1:13" s="308" customFormat="1" x14ac:dyDescent="0.25">
      <c r="A316" s="211"/>
      <c r="B316" s="211"/>
      <c r="C316" s="307"/>
      <c r="D316" s="309"/>
      <c r="E316" s="214"/>
      <c r="F316" s="309"/>
      <c r="G316" s="309"/>
      <c r="H316" s="309"/>
      <c r="I316" s="211"/>
      <c r="J316" s="309"/>
      <c r="K316" s="309"/>
      <c r="L316" s="309"/>
    </row>
    <row r="317" spans="1:13" s="308" customFormat="1" ht="32.25" thickBot="1" x14ac:dyDescent="0.65">
      <c r="A317" s="334" t="s">
        <v>31</v>
      </c>
      <c r="B317" s="335"/>
      <c r="C317" s="335"/>
      <c r="D317" s="335"/>
      <c r="E317" s="336"/>
      <c r="F317" s="335"/>
      <c r="G317" s="335"/>
      <c r="H317" s="335"/>
      <c r="I317" s="335"/>
      <c r="J317" s="335"/>
      <c r="K317" s="335"/>
      <c r="L317" s="335"/>
    </row>
    <row r="318" spans="1:13" s="308" customFormat="1" ht="32.25" thickBot="1" x14ac:dyDescent="0.25">
      <c r="A318" s="324" t="s">
        <v>86</v>
      </c>
      <c r="B318" s="325" t="s">
        <v>87</v>
      </c>
      <c r="C318" s="326" t="s">
        <v>88</v>
      </c>
      <c r="D318" s="327" t="s">
        <v>89</v>
      </c>
      <c r="E318" s="328" t="s">
        <v>90</v>
      </c>
      <c r="F318" s="329" t="s">
        <v>300</v>
      </c>
      <c r="G318" s="329"/>
      <c r="H318" s="330" t="s">
        <v>301</v>
      </c>
      <c r="I318" s="330"/>
      <c r="J318" s="331" t="s">
        <v>93</v>
      </c>
      <c r="K318" s="332"/>
      <c r="L318" s="333" t="s">
        <v>94</v>
      </c>
    </row>
    <row r="319" spans="1:13" s="308" customFormat="1" ht="12.75" x14ac:dyDescent="0.2">
      <c r="A319" s="288">
        <v>1</v>
      </c>
      <c r="B319" s="637" t="s">
        <v>3762</v>
      </c>
      <c r="C319" s="638">
        <v>65402</v>
      </c>
      <c r="D319" s="639" t="s">
        <v>3763</v>
      </c>
      <c r="E319" s="289" t="s">
        <v>3764</v>
      </c>
      <c r="F319" s="96" t="s">
        <v>166</v>
      </c>
      <c r="G319" s="290">
        <f t="shared" ref="G319:G359" si="15">+IF(F319="M",1,IF(F319="f",2,IF(F319="Civ",3,"Error")))</f>
        <v>2</v>
      </c>
      <c r="H319" s="291" t="s">
        <v>101</v>
      </c>
      <c r="I319" s="188">
        <f t="shared" ref="I319:I359" si="16">+IF(H319="Incomplete",5,IF(H319="Complete",1,IF(H319="Incomplete",2,IF(H319="Left",3,IF(H319="Dropped",4,"Error")))))</f>
        <v>1</v>
      </c>
      <c r="J319" s="188" t="e">
        <f>+IF(#REF!="Issued",1,IF(#REF!="Not Issued",2,"Nil"))</f>
        <v>#REF!</v>
      </c>
      <c r="K319" s="188" t="s">
        <v>3742</v>
      </c>
      <c r="L319" s="292"/>
    </row>
    <row r="320" spans="1:13" s="308" customFormat="1" ht="12.75" x14ac:dyDescent="0.2">
      <c r="A320" s="288">
        <v>2</v>
      </c>
      <c r="B320" s="637" t="s">
        <v>3766</v>
      </c>
      <c r="C320" s="638">
        <v>65899</v>
      </c>
      <c r="D320" s="639" t="s">
        <v>3767</v>
      </c>
      <c r="E320" s="289" t="s">
        <v>3768</v>
      </c>
      <c r="F320" s="96" t="s">
        <v>141</v>
      </c>
      <c r="G320" s="290">
        <f t="shared" si="15"/>
        <v>1</v>
      </c>
      <c r="H320" s="291" t="s">
        <v>101</v>
      </c>
      <c r="I320" s="188">
        <f t="shared" si="16"/>
        <v>1</v>
      </c>
      <c r="J320" s="188" t="e">
        <f>+IF(#REF!="Issued",1,IF(#REF!="Not Issued",2,"Nil"))</f>
        <v>#REF!</v>
      </c>
      <c r="K320" s="188" t="s">
        <v>3765</v>
      </c>
      <c r="L320" s="292"/>
    </row>
    <row r="321" spans="1:12" s="308" customFormat="1" ht="12.75" x14ac:dyDescent="0.2">
      <c r="A321" s="288">
        <v>3</v>
      </c>
      <c r="B321" s="637" t="s">
        <v>3770</v>
      </c>
      <c r="C321" s="638">
        <v>65403</v>
      </c>
      <c r="D321" s="639" t="s">
        <v>3771</v>
      </c>
      <c r="E321" s="289" t="s">
        <v>3772</v>
      </c>
      <c r="F321" s="96" t="s">
        <v>141</v>
      </c>
      <c r="G321" s="290">
        <f t="shared" si="15"/>
        <v>1</v>
      </c>
      <c r="H321" s="291" t="s">
        <v>101</v>
      </c>
      <c r="I321" s="188">
        <f t="shared" si="16"/>
        <v>1</v>
      </c>
      <c r="J321" s="188" t="e">
        <f>+IF(#REF!="Issued",1,IF(#REF!="Not Issued",2,"Nil"))</f>
        <v>#REF!</v>
      </c>
      <c r="K321" s="188" t="s">
        <v>3769</v>
      </c>
      <c r="L321" s="292"/>
    </row>
    <row r="322" spans="1:12" s="308" customFormat="1" ht="12.75" x14ac:dyDescent="0.2">
      <c r="A322" s="288">
        <v>4</v>
      </c>
      <c r="B322" s="637" t="s">
        <v>3778</v>
      </c>
      <c r="C322" s="638">
        <v>65415</v>
      </c>
      <c r="D322" s="639" t="s">
        <v>3779</v>
      </c>
      <c r="E322" s="289" t="s">
        <v>3780</v>
      </c>
      <c r="F322" s="96" t="s">
        <v>141</v>
      </c>
      <c r="G322" s="290">
        <f t="shared" si="15"/>
        <v>1</v>
      </c>
      <c r="H322" s="291" t="s">
        <v>101</v>
      </c>
      <c r="I322" s="188">
        <f t="shared" si="16"/>
        <v>1</v>
      </c>
      <c r="J322" s="188" t="e">
        <f>+IF(#REF!="Issued",1,IF(#REF!="Not Issued",2,"Nil"))</f>
        <v>#REF!</v>
      </c>
      <c r="K322" s="188" t="s">
        <v>3773</v>
      </c>
      <c r="L322" s="292"/>
    </row>
    <row r="323" spans="1:12" s="308" customFormat="1" ht="12.75" x14ac:dyDescent="0.2">
      <c r="A323" s="288">
        <v>5</v>
      </c>
      <c r="B323" s="637" t="s">
        <v>3782</v>
      </c>
      <c r="C323" s="638">
        <v>66231</v>
      </c>
      <c r="D323" s="639" t="s">
        <v>3783</v>
      </c>
      <c r="E323" s="289" t="s">
        <v>3784</v>
      </c>
      <c r="F323" s="96" t="s">
        <v>141</v>
      </c>
      <c r="G323" s="290">
        <f t="shared" si="15"/>
        <v>1</v>
      </c>
      <c r="H323" s="291" t="s">
        <v>101</v>
      </c>
      <c r="I323" s="188">
        <f t="shared" si="16"/>
        <v>1</v>
      </c>
      <c r="J323" s="188" t="e">
        <f>+IF(#REF!="Issued",1,IF(#REF!="Not Issued",2,"Nil"))</f>
        <v>#REF!</v>
      </c>
      <c r="K323" s="188" t="s">
        <v>3777</v>
      </c>
      <c r="L323" s="292"/>
    </row>
    <row r="324" spans="1:12" s="308" customFormat="1" ht="12.75" x14ac:dyDescent="0.2">
      <c r="A324" s="288">
        <v>6</v>
      </c>
      <c r="B324" s="637" t="s">
        <v>3789</v>
      </c>
      <c r="C324" s="638">
        <v>65404</v>
      </c>
      <c r="D324" s="639" t="s">
        <v>3790</v>
      </c>
      <c r="E324" s="289" t="s">
        <v>812</v>
      </c>
      <c r="F324" s="96" t="s">
        <v>141</v>
      </c>
      <c r="G324" s="290">
        <f t="shared" si="15"/>
        <v>1</v>
      </c>
      <c r="H324" s="291" t="s">
        <v>101</v>
      </c>
      <c r="I324" s="188">
        <f t="shared" si="16"/>
        <v>1</v>
      </c>
      <c r="J324" s="188" t="e">
        <f>+IF(#REF!="Issued",1,IF(#REF!="Not Issued",2,"Nil"))</f>
        <v>#REF!</v>
      </c>
      <c r="K324" s="188" t="s">
        <v>3781</v>
      </c>
      <c r="L324" s="292"/>
    </row>
    <row r="325" spans="1:12" s="308" customFormat="1" ht="12.75" x14ac:dyDescent="0.2">
      <c r="A325" s="288">
        <v>7</v>
      </c>
      <c r="B325" s="637" t="s">
        <v>3796</v>
      </c>
      <c r="C325" s="638">
        <v>65695</v>
      </c>
      <c r="D325" s="639" t="s">
        <v>3797</v>
      </c>
      <c r="E325" s="289" t="s">
        <v>3798</v>
      </c>
      <c r="F325" s="96" t="s">
        <v>166</v>
      </c>
      <c r="G325" s="290">
        <f t="shared" si="15"/>
        <v>2</v>
      </c>
      <c r="H325" s="291" t="s">
        <v>101</v>
      </c>
      <c r="I325" s="188">
        <f t="shared" si="16"/>
        <v>1</v>
      </c>
      <c r="J325" s="188" t="e">
        <f>+IF(#REF!="Issued",1,IF(#REF!="Not Issued",2,"Nil"))</f>
        <v>#REF!</v>
      </c>
      <c r="K325" s="188" t="s">
        <v>3785</v>
      </c>
      <c r="L325" s="292"/>
    </row>
    <row r="326" spans="1:12" s="308" customFormat="1" ht="25.5" x14ac:dyDescent="0.2">
      <c r="A326" s="288">
        <v>8</v>
      </c>
      <c r="B326" s="637" t="s">
        <v>3800</v>
      </c>
      <c r="C326" s="638">
        <v>65696</v>
      </c>
      <c r="D326" s="639" t="s">
        <v>3801</v>
      </c>
      <c r="E326" s="289" t="s">
        <v>3802</v>
      </c>
      <c r="F326" s="96" t="s">
        <v>166</v>
      </c>
      <c r="G326" s="290">
        <f t="shared" si="15"/>
        <v>2</v>
      </c>
      <c r="H326" s="291" t="s">
        <v>101</v>
      </c>
      <c r="I326" s="188">
        <f t="shared" si="16"/>
        <v>1</v>
      </c>
      <c r="J326" s="188" t="e">
        <f>+IF(#REF!="Issued",1,IF(#REF!="Not Issued",2,"Nil"))</f>
        <v>#REF!</v>
      </c>
      <c r="K326" s="188" t="s">
        <v>3788</v>
      </c>
      <c r="L326" s="292"/>
    </row>
    <row r="327" spans="1:12" s="308" customFormat="1" ht="12.75" x14ac:dyDescent="0.2">
      <c r="A327" s="288">
        <v>9</v>
      </c>
      <c r="B327" s="637" t="s">
        <v>3804</v>
      </c>
      <c r="C327" s="638">
        <v>65697</v>
      </c>
      <c r="D327" s="639" t="s">
        <v>3805</v>
      </c>
      <c r="E327" s="289" t="s">
        <v>3806</v>
      </c>
      <c r="F327" s="96" t="s">
        <v>141</v>
      </c>
      <c r="G327" s="290">
        <f t="shared" si="15"/>
        <v>1</v>
      </c>
      <c r="H327" s="291" t="s">
        <v>101</v>
      </c>
      <c r="I327" s="188">
        <f t="shared" si="16"/>
        <v>1</v>
      </c>
      <c r="J327" s="188" t="e">
        <f>+IF(#REF!="Issued",1,IF(#REF!="Not Issued",2,"Nil"))</f>
        <v>#REF!</v>
      </c>
      <c r="K327" s="188" t="s">
        <v>3791</v>
      </c>
      <c r="L327" s="292"/>
    </row>
    <row r="328" spans="1:12" s="308" customFormat="1" ht="12.75" x14ac:dyDescent="0.2">
      <c r="A328" s="288">
        <v>10</v>
      </c>
      <c r="B328" s="637" t="s">
        <v>3808</v>
      </c>
      <c r="C328" s="638">
        <v>65405</v>
      </c>
      <c r="D328" s="639" t="s">
        <v>3809</v>
      </c>
      <c r="E328" s="289" t="s">
        <v>3810</v>
      </c>
      <c r="F328" s="96" t="s">
        <v>141</v>
      </c>
      <c r="G328" s="290">
        <f t="shared" si="15"/>
        <v>1</v>
      </c>
      <c r="H328" s="291" t="s">
        <v>101</v>
      </c>
      <c r="I328" s="188">
        <f t="shared" si="16"/>
        <v>1</v>
      </c>
      <c r="J328" s="188" t="e">
        <f>+IF(#REF!="Issued",1,IF(#REF!="Not Issued",2,"Nil"))</f>
        <v>#REF!</v>
      </c>
      <c r="K328" s="188" t="s">
        <v>3795</v>
      </c>
      <c r="L328" s="292"/>
    </row>
    <row r="329" spans="1:12" s="308" customFormat="1" ht="12.75" x14ac:dyDescent="0.2">
      <c r="A329" s="288">
        <v>11</v>
      </c>
      <c r="B329" s="637" t="s">
        <v>3815</v>
      </c>
      <c r="C329" s="638">
        <v>65698</v>
      </c>
      <c r="D329" s="639" t="s">
        <v>3816</v>
      </c>
      <c r="E329" s="289" t="s">
        <v>3817</v>
      </c>
      <c r="F329" s="96" t="s">
        <v>141</v>
      </c>
      <c r="G329" s="290">
        <f t="shared" si="15"/>
        <v>1</v>
      </c>
      <c r="H329" s="291" t="s">
        <v>101</v>
      </c>
      <c r="I329" s="188">
        <f t="shared" si="16"/>
        <v>1</v>
      </c>
      <c r="J329" s="188" t="e">
        <f>+IF(#REF!="Issued",1,IF(#REF!="Not Issued",2,"Nil"))</f>
        <v>#REF!</v>
      </c>
      <c r="K329" s="188" t="s">
        <v>3799</v>
      </c>
      <c r="L329" s="292"/>
    </row>
    <row r="330" spans="1:12" s="308" customFormat="1" ht="13.5" customHeight="1" x14ac:dyDescent="0.2">
      <c r="A330" s="288">
        <v>12</v>
      </c>
      <c r="B330" s="637" t="s">
        <v>3819</v>
      </c>
      <c r="C330" s="638">
        <v>65407</v>
      </c>
      <c r="D330" s="639" t="s">
        <v>3820</v>
      </c>
      <c r="E330" s="289" t="s">
        <v>812</v>
      </c>
      <c r="F330" s="96" t="s">
        <v>166</v>
      </c>
      <c r="G330" s="290">
        <f t="shared" si="15"/>
        <v>2</v>
      </c>
      <c r="H330" s="291" t="s">
        <v>101</v>
      </c>
      <c r="I330" s="188">
        <f t="shared" si="16"/>
        <v>1</v>
      </c>
      <c r="J330" s="188" t="e">
        <f>+IF(#REF!="Issued",1,IF(#REF!="Not Issued",2,"Nil"))</f>
        <v>#REF!</v>
      </c>
      <c r="K330" s="188" t="s">
        <v>3803</v>
      </c>
      <c r="L330" s="292"/>
    </row>
    <row r="331" spans="1:12" s="308" customFormat="1" ht="12.75" x14ac:dyDescent="0.2">
      <c r="A331" s="288">
        <v>13</v>
      </c>
      <c r="B331" s="637" t="s">
        <v>3822</v>
      </c>
      <c r="C331" s="638">
        <v>65699</v>
      </c>
      <c r="D331" s="639" t="s">
        <v>1428</v>
      </c>
      <c r="E331" s="289" t="s">
        <v>3823</v>
      </c>
      <c r="F331" s="96" t="s">
        <v>141</v>
      </c>
      <c r="G331" s="290">
        <f t="shared" si="15"/>
        <v>1</v>
      </c>
      <c r="H331" s="291" t="s">
        <v>101</v>
      </c>
      <c r="I331" s="188">
        <f t="shared" si="16"/>
        <v>1</v>
      </c>
      <c r="J331" s="188" t="e">
        <f>+IF(#REF!="Issued",1,IF(#REF!="Not Issued",2,"Nil"))</f>
        <v>#REF!</v>
      </c>
      <c r="K331" s="188" t="s">
        <v>3807</v>
      </c>
      <c r="L331" s="292"/>
    </row>
    <row r="332" spans="1:12" s="308" customFormat="1" ht="12.75" x14ac:dyDescent="0.2">
      <c r="A332" s="288">
        <v>14</v>
      </c>
      <c r="B332" s="637" t="s">
        <v>3825</v>
      </c>
      <c r="C332" s="638">
        <v>65408</v>
      </c>
      <c r="D332" s="639" t="s">
        <v>3826</v>
      </c>
      <c r="E332" s="289" t="s">
        <v>3827</v>
      </c>
      <c r="F332" s="96" t="s">
        <v>141</v>
      </c>
      <c r="G332" s="290">
        <f t="shared" si="15"/>
        <v>1</v>
      </c>
      <c r="H332" s="291" t="s">
        <v>101</v>
      </c>
      <c r="I332" s="188">
        <f t="shared" si="16"/>
        <v>1</v>
      </c>
      <c r="J332" s="188" t="e">
        <f>+IF(#REF!="Issued",1,IF(#REF!="Not Issued",2,"Nil"))</f>
        <v>#REF!</v>
      </c>
      <c r="K332" s="188" t="s">
        <v>3811</v>
      </c>
      <c r="L332" s="292"/>
    </row>
    <row r="333" spans="1:12" s="308" customFormat="1" ht="12.75" x14ac:dyDescent="0.2">
      <c r="A333" s="288">
        <v>15</v>
      </c>
      <c r="B333" s="637" t="s">
        <v>3829</v>
      </c>
      <c r="C333" s="638">
        <v>65700</v>
      </c>
      <c r="D333" s="639" t="s">
        <v>3830</v>
      </c>
      <c r="E333" s="289" t="s">
        <v>3831</v>
      </c>
      <c r="F333" s="96" t="s">
        <v>141</v>
      </c>
      <c r="G333" s="290">
        <f t="shared" si="15"/>
        <v>1</v>
      </c>
      <c r="H333" s="291" t="s">
        <v>101</v>
      </c>
      <c r="I333" s="188">
        <f t="shared" si="16"/>
        <v>1</v>
      </c>
      <c r="J333" s="188" t="e">
        <f>+IF(#REF!="Issued",1,IF(#REF!="Not Issued",2,"Nil"))</f>
        <v>#REF!</v>
      </c>
      <c r="K333" s="188" t="s">
        <v>3814</v>
      </c>
      <c r="L333" s="292"/>
    </row>
    <row r="334" spans="1:12" s="308" customFormat="1" ht="12.75" x14ac:dyDescent="0.2">
      <c r="A334" s="288">
        <v>16</v>
      </c>
      <c r="B334" s="637" t="s">
        <v>3833</v>
      </c>
      <c r="C334" s="638">
        <v>57075</v>
      </c>
      <c r="D334" s="639" t="s">
        <v>3834</v>
      </c>
      <c r="E334" s="289" t="s">
        <v>682</v>
      </c>
      <c r="F334" s="96" t="s">
        <v>166</v>
      </c>
      <c r="G334" s="290">
        <f t="shared" si="15"/>
        <v>2</v>
      </c>
      <c r="H334" s="291" t="s">
        <v>101</v>
      </c>
      <c r="I334" s="188">
        <f t="shared" si="16"/>
        <v>1</v>
      </c>
      <c r="J334" s="188" t="e">
        <f>+IF(#REF!="Issued",1,IF(#REF!="Not Issued",2,"Nil"))</f>
        <v>#REF!</v>
      </c>
      <c r="K334" s="188" t="s">
        <v>3818</v>
      </c>
      <c r="L334" s="292"/>
    </row>
    <row r="335" spans="1:12" s="308" customFormat="1" ht="12.75" x14ac:dyDescent="0.2">
      <c r="A335" s="288">
        <v>17</v>
      </c>
      <c r="B335" s="637" t="s">
        <v>3840</v>
      </c>
      <c r="C335" s="638">
        <v>65393</v>
      </c>
      <c r="D335" s="639" t="s">
        <v>3841</v>
      </c>
      <c r="E335" s="289" t="s">
        <v>3842</v>
      </c>
      <c r="F335" s="96" t="s">
        <v>166</v>
      </c>
      <c r="G335" s="290">
        <f t="shared" si="15"/>
        <v>2</v>
      </c>
      <c r="H335" s="291" t="s">
        <v>101</v>
      </c>
      <c r="I335" s="188">
        <f t="shared" si="16"/>
        <v>1</v>
      </c>
      <c r="J335" s="188" t="e">
        <f>+IF(#REF!="Issued",1,IF(#REF!="Not Issued",2,"Nil"))</f>
        <v>#REF!</v>
      </c>
      <c r="K335" s="188" t="s">
        <v>3821</v>
      </c>
      <c r="L335" s="292"/>
    </row>
    <row r="336" spans="1:12" s="308" customFormat="1" ht="12.75" x14ac:dyDescent="0.2">
      <c r="A336" s="288">
        <v>18</v>
      </c>
      <c r="B336" s="637" t="s">
        <v>3844</v>
      </c>
      <c r="C336" s="638">
        <v>56798</v>
      </c>
      <c r="D336" s="639" t="s">
        <v>3845</v>
      </c>
      <c r="E336" s="289" t="s">
        <v>3846</v>
      </c>
      <c r="F336" s="96" t="s">
        <v>141</v>
      </c>
      <c r="G336" s="290">
        <f t="shared" si="15"/>
        <v>1</v>
      </c>
      <c r="H336" s="291" t="s">
        <v>101</v>
      </c>
      <c r="I336" s="188">
        <f t="shared" si="16"/>
        <v>1</v>
      </c>
      <c r="J336" s="188" t="e">
        <f>+IF(#REF!="Issued",1,IF(#REF!="Not Issued",2,"Nil"))</f>
        <v>#REF!</v>
      </c>
      <c r="K336" s="188" t="s">
        <v>3824</v>
      </c>
      <c r="L336" s="292"/>
    </row>
    <row r="337" spans="1:12" s="308" customFormat="1" ht="12.75" x14ac:dyDescent="0.2">
      <c r="A337" s="288">
        <v>19</v>
      </c>
      <c r="B337" s="637" t="s">
        <v>3848</v>
      </c>
      <c r="C337" s="638">
        <v>65391</v>
      </c>
      <c r="D337" s="639" t="s">
        <v>3849</v>
      </c>
      <c r="E337" s="289" t="s">
        <v>3850</v>
      </c>
      <c r="F337" s="96" t="s">
        <v>141</v>
      </c>
      <c r="G337" s="290">
        <f t="shared" si="15"/>
        <v>1</v>
      </c>
      <c r="H337" s="291" t="s">
        <v>101</v>
      </c>
      <c r="I337" s="188">
        <f t="shared" si="16"/>
        <v>1</v>
      </c>
      <c r="J337" s="188" t="e">
        <f>+IF(#REF!="Issued",1,IF(#REF!="Not Issued",2,"Nil"))</f>
        <v>#REF!</v>
      </c>
      <c r="K337" s="188" t="s">
        <v>3828</v>
      </c>
      <c r="L337" s="292"/>
    </row>
    <row r="338" spans="1:12" s="308" customFormat="1" ht="12.75" x14ac:dyDescent="0.2">
      <c r="A338" s="288">
        <v>20</v>
      </c>
      <c r="B338" s="637" t="s">
        <v>3864</v>
      </c>
      <c r="C338" s="638">
        <v>65398</v>
      </c>
      <c r="D338" s="639" t="s">
        <v>3865</v>
      </c>
      <c r="E338" s="289" t="s">
        <v>3866</v>
      </c>
      <c r="F338" s="96" t="s">
        <v>141</v>
      </c>
      <c r="G338" s="290">
        <f t="shared" si="15"/>
        <v>1</v>
      </c>
      <c r="H338" s="291" t="s">
        <v>101</v>
      </c>
      <c r="I338" s="188">
        <f t="shared" si="16"/>
        <v>1</v>
      </c>
      <c r="J338" s="188" t="e">
        <f>+IF(#REF!="Issued",1,IF(#REF!="Not Issued",2,"Nil"))</f>
        <v>#REF!</v>
      </c>
      <c r="K338" s="188" t="s">
        <v>3832</v>
      </c>
      <c r="L338" s="292"/>
    </row>
    <row r="339" spans="1:12" s="308" customFormat="1" ht="12.75" x14ac:dyDescent="0.2">
      <c r="A339" s="288">
        <v>21</v>
      </c>
      <c r="B339" s="637" t="s">
        <v>3871</v>
      </c>
      <c r="C339" s="638">
        <v>54172</v>
      </c>
      <c r="D339" s="639" t="s">
        <v>3872</v>
      </c>
      <c r="E339" s="289" t="s">
        <v>99</v>
      </c>
      <c r="F339" s="96" t="s">
        <v>141</v>
      </c>
      <c r="G339" s="290">
        <f t="shared" si="15"/>
        <v>1</v>
      </c>
      <c r="H339" s="291" t="s">
        <v>101</v>
      </c>
      <c r="I339" s="188">
        <f t="shared" si="16"/>
        <v>1</v>
      </c>
      <c r="J339" s="188" t="e">
        <f>+IF(#REF!="Issued",1,IF(#REF!="Not Issued",2,"Nil"))</f>
        <v>#REF!</v>
      </c>
      <c r="K339" s="188" t="s">
        <v>3835</v>
      </c>
      <c r="L339" s="292"/>
    </row>
    <row r="340" spans="1:12" s="308" customFormat="1" ht="12.75" x14ac:dyDescent="0.2">
      <c r="A340" s="288">
        <v>22</v>
      </c>
      <c r="B340" s="637" t="s">
        <v>3874</v>
      </c>
      <c r="C340" s="638">
        <v>65396</v>
      </c>
      <c r="D340" s="639" t="s">
        <v>828</v>
      </c>
      <c r="E340" s="289" t="s">
        <v>2137</v>
      </c>
      <c r="F340" s="96" t="s">
        <v>141</v>
      </c>
      <c r="G340" s="290">
        <f t="shared" si="15"/>
        <v>1</v>
      </c>
      <c r="H340" s="291" t="s">
        <v>101</v>
      </c>
      <c r="I340" s="188">
        <f t="shared" si="16"/>
        <v>1</v>
      </c>
      <c r="J340" s="188" t="e">
        <f>+IF(#REF!="Issued",1,IF(#REF!="Not Issued",2,"Nil"))</f>
        <v>#REF!</v>
      </c>
      <c r="K340" s="188" t="s">
        <v>3839</v>
      </c>
      <c r="L340" s="292"/>
    </row>
    <row r="341" spans="1:12" s="308" customFormat="1" ht="12.75" x14ac:dyDescent="0.2">
      <c r="A341" s="288">
        <v>23</v>
      </c>
      <c r="B341" s="637" t="s">
        <v>3884</v>
      </c>
      <c r="C341" s="638">
        <v>65410</v>
      </c>
      <c r="D341" s="639" t="s">
        <v>1076</v>
      </c>
      <c r="E341" s="289" t="s">
        <v>3885</v>
      </c>
      <c r="F341" s="96" t="s">
        <v>141</v>
      </c>
      <c r="G341" s="290">
        <f t="shared" si="15"/>
        <v>1</v>
      </c>
      <c r="H341" s="291" t="s">
        <v>101</v>
      </c>
      <c r="I341" s="188">
        <f t="shared" si="16"/>
        <v>1</v>
      </c>
      <c r="J341" s="188" t="e">
        <f>+IF(#REF!="Issued",1,IF(#REF!="Not Issued",2,"Nil"))</f>
        <v>#REF!</v>
      </c>
      <c r="K341" s="188" t="s">
        <v>3843</v>
      </c>
      <c r="L341" s="292"/>
    </row>
    <row r="342" spans="1:12" s="308" customFormat="1" ht="12.75" x14ac:dyDescent="0.2">
      <c r="A342" s="288">
        <v>24</v>
      </c>
      <c r="B342" s="637" t="s">
        <v>3887</v>
      </c>
      <c r="C342" s="643">
        <v>65411</v>
      </c>
      <c r="D342" s="639" t="s">
        <v>3888</v>
      </c>
      <c r="E342" s="289" t="s">
        <v>221</v>
      </c>
      <c r="F342" s="96" t="s">
        <v>141</v>
      </c>
      <c r="G342" s="290">
        <f t="shared" si="15"/>
        <v>1</v>
      </c>
      <c r="H342" s="291" t="s">
        <v>101</v>
      </c>
      <c r="I342" s="188">
        <f t="shared" si="16"/>
        <v>1</v>
      </c>
      <c r="J342" s="188" t="e">
        <f>+IF(#REF!="Issued",1,IF(#REF!="Not Issued",2,"Nil"))</f>
        <v>#REF!</v>
      </c>
      <c r="K342" s="188" t="s">
        <v>3847</v>
      </c>
      <c r="L342" s="292"/>
    </row>
    <row r="343" spans="1:12" s="308" customFormat="1" ht="12.75" x14ac:dyDescent="0.2">
      <c r="A343" s="288">
        <v>25</v>
      </c>
      <c r="B343" s="637" t="s">
        <v>3890</v>
      </c>
      <c r="C343" s="638">
        <v>65412</v>
      </c>
      <c r="D343" s="639" t="s">
        <v>3891</v>
      </c>
      <c r="E343" s="289" t="s">
        <v>279</v>
      </c>
      <c r="F343" s="96" t="s">
        <v>141</v>
      </c>
      <c r="G343" s="290">
        <f t="shared" si="15"/>
        <v>1</v>
      </c>
      <c r="H343" s="291" t="s">
        <v>101</v>
      </c>
      <c r="I343" s="188">
        <f t="shared" si="16"/>
        <v>1</v>
      </c>
      <c r="J343" s="188" t="e">
        <f>+IF(#REF!="Issued",1,IF(#REF!="Not Issued",2,"Nil"))</f>
        <v>#REF!</v>
      </c>
      <c r="K343" s="188" t="s">
        <v>3851</v>
      </c>
      <c r="L343" s="292"/>
    </row>
    <row r="344" spans="1:12" s="308" customFormat="1" ht="12.75" x14ac:dyDescent="0.2">
      <c r="A344" s="288">
        <v>26</v>
      </c>
      <c r="B344" s="637" t="s">
        <v>3901</v>
      </c>
      <c r="C344" s="638">
        <v>65394</v>
      </c>
      <c r="D344" s="639" t="s">
        <v>3902</v>
      </c>
      <c r="E344" s="289" t="s">
        <v>3903</v>
      </c>
      <c r="F344" s="96" t="s">
        <v>141</v>
      </c>
      <c r="G344" s="290">
        <f t="shared" si="15"/>
        <v>1</v>
      </c>
      <c r="H344" s="291" t="s">
        <v>101</v>
      </c>
      <c r="I344" s="188">
        <f t="shared" si="16"/>
        <v>1</v>
      </c>
      <c r="J344" s="188" t="e">
        <f>+IF(#REF!="Issued",1,IF(#REF!="Not Issued",2,"Nil"))</f>
        <v>#REF!</v>
      </c>
      <c r="K344" s="188" t="s">
        <v>3855</v>
      </c>
      <c r="L344" s="292"/>
    </row>
    <row r="345" spans="1:12" s="308" customFormat="1" ht="12.75" x14ac:dyDescent="0.2">
      <c r="A345" s="288">
        <v>27</v>
      </c>
      <c r="B345" s="637" t="s">
        <v>3759</v>
      </c>
      <c r="C345" s="638">
        <v>65401</v>
      </c>
      <c r="D345" s="639" t="s">
        <v>3760</v>
      </c>
      <c r="E345" s="289" t="s">
        <v>3761</v>
      </c>
      <c r="F345" s="96" t="s">
        <v>141</v>
      </c>
      <c r="G345" s="290">
        <f t="shared" si="15"/>
        <v>1</v>
      </c>
      <c r="H345" s="291" t="s">
        <v>19</v>
      </c>
      <c r="I345" s="188">
        <f t="shared" si="16"/>
        <v>5</v>
      </c>
      <c r="J345" s="188" t="e">
        <f>+IF(#REF!="Issued",1,IF(#REF!="Not Issued",2,"Nil"))</f>
        <v>#REF!</v>
      </c>
      <c r="K345" s="188" t="s">
        <v>3859</v>
      </c>
      <c r="L345" s="292"/>
    </row>
    <row r="346" spans="1:12" s="308" customFormat="1" ht="12.75" x14ac:dyDescent="0.2">
      <c r="A346" s="288">
        <v>28</v>
      </c>
      <c r="B346" s="649" t="s">
        <v>3774</v>
      </c>
      <c r="C346" s="638">
        <v>65898</v>
      </c>
      <c r="D346" s="639" t="s">
        <v>3775</v>
      </c>
      <c r="E346" s="289" t="s">
        <v>3776</v>
      </c>
      <c r="F346" s="96" t="s">
        <v>166</v>
      </c>
      <c r="G346" s="290">
        <f t="shared" si="15"/>
        <v>2</v>
      </c>
      <c r="H346" s="291" t="s">
        <v>19</v>
      </c>
      <c r="I346" s="188">
        <f t="shared" si="16"/>
        <v>5</v>
      </c>
      <c r="J346" s="188" t="e">
        <f>+IF(#REF!="Issued",1,IF(#REF!="Not Issued",2,"Nil"))</f>
        <v>#REF!</v>
      </c>
      <c r="K346" s="188" t="s">
        <v>3863</v>
      </c>
      <c r="L346" s="292"/>
    </row>
    <row r="347" spans="1:12" s="308" customFormat="1" ht="12.75" x14ac:dyDescent="0.2">
      <c r="A347" s="288">
        <v>29</v>
      </c>
      <c r="B347" s="649" t="s">
        <v>3786</v>
      </c>
      <c r="C347" s="638">
        <v>65416</v>
      </c>
      <c r="D347" s="639" t="s">
        <v>3787</v>
      </c>
      <c r="E347" s="289" t="s">
        <v>279</v>
      </c>
      <c r="F347" s="96" t="s">
        <v>141</v>
      </c>
      <c r="G347" s="290">
        <f t="shared" si="15"/>
        <v>1</v>
      </c>
      <c r="H347" s="291" t="s">
        <v>19</v>
      </c>
      <c r="I347" s="188">
        <f t="shared" si="16"/>
        <v>5</v>
      </c>
      <c r="J347" s="188" t="e">
        <f>+IF(#REF!="Issued",1,IF(#REF!="Not Issued",2,"Nil"))</f>
        <v>#REF!</v>
      </c>
      <c r="K347" s="188" t="s">
        <v>3867</v>
      </c>
      <c r="L347" s="292"/>
    </row>
    <row r="348" spans="1:12" s="308" customFormat="1" ht="12.75" x14ac:dyDescent="0.2">
      <c r="A348" s="288">
        <v>30</v>
      </c>
      <c r="B348" s="649" t="s">
        <v>3792</v>
      </c>
      <c r="C348" s="638">
        <v>65417</v>
      </c>
      <c r="D348" s="639" t="s">
        <v>3793</v>
      </c>
      <c r="E348" s="289" t="s">
        <v>3794</v>
      </c>
      <c r="F348" s="96" t="s">
        <v>141</v>
      </c>
      <c r="G348" s="290">
        <f t="shared" si="15"/>
        <v>1</v>
      </c>
      <c r="H348" s="291" t="s">
        <v>19</v>
      </c>
      <c r="I348" s="188">
        <f t="shared" si="16"/>
        <v>5</v>
      </c>
      <c r="J348" s="188" t="e">
        <f>+IF(#REF!="Issued",1,IF(#REF!="Not Issued",2,"Nil"))</f>
        <v>#REF!</v>
      </c>
      <c r="K348" s="188" t="s">
        <v>3870</v>
      </c>
      <c r="L348" s="292"/>
    </row>
    <row r="349" spans="1:12" s="308" customFormat="1" ht="12.75" x14ac:dyDescent="0.2">
      <c r="A349" s="288">
        <v>31</v>
      </c>
      <c r="B349" s="637" t="s">
        <v>3812</v>
      </c>
      <c r="C349" s="638">
        <v>65406</v>
      </c>
      <c r="D349" s="639" t="s">
        <v>3813</v>
      </c>
      <c r="E349" s="289" t="s">
        <v>181</v>
      </c>
      <c r="F349" s="96" t="s">
        <v>141</v>
      </c>
      <c r="G349" s="290">
        <f t="shared" si="15"/>
        <v>1</v>
      </c>
      <c r="H349" s="291" t="s">
        <v>19</v>
      </c>
      <c r="I349" s="188">
        <f t="shared" si="16"/>
        <v>5</v>
      </c>
      <c r="J349" s="188" t="e">
        <f>+IF(#REF!="Issued",1,IF(#REF!="Not Issued",2,"Nil"))</f>
        <v>#REF!</v>
      </c>
      <c r="K349" s="188" t="s">
        <v>3873</v>
      </c>
      <c r="L349" s="292"/>
    </row>
    <row r="350" spans="1:12" s="308" customFormat="1" ht="12.75" x14ac:dyDescent="0.2">
      <c r="A350" s="288">
        <v>32</v>
      </c>
      <c r="B350" s="637" t="s">
        <v>3836</v>
      </c>
      <c r="C350" s="638">
        <v>65409</v>
      </c>
      <c r="D350" s="639" t="s">
        <v>3837</v>
      </c>
      <c r="E350" s="289" t="s">
        <v>3838</v>
      </c>
      <c r="F350" s="96" t="s">
        <v>141</v>
      </c>
      <c r="G350" s="290">
        <f t="shared" si="15"/>
        <v>1</v>
      </c>
      <c r="H350" s="291" t="s">
        <v>19</v>
      </c>
      <c r="I350" s="188">
        <f t="shared" si="16"/>
        <v>5</v>
      </c>
      <c r="J350" s="188" t="e">
        <f>+IF(#REF!="Issued",1,IF(#REF!="Not Issued",2,"Nil"))</f>
        <v>#REF!</v>
      </c>
      <c r="K350" s="188" t="s">
        <v>3875</v>
      </c>
      <c r="L350" s="292"/>
    </row>
    <row r="351" spans="1:12" s="308" customFormat="1" ht="12.75" x14ac:dyDescent="0.2">
      <c r="A351" s="288">
        <v>33</v>
      </c>
      <c r="B351" s="649" t="s">
        <v>3852</v>
      </c>
      <c r="C351" s="638">
        <v>53975</v>
      </c>
      <c r="D351" s="639" t="s">
        <v>3853</v>
      </c>
      <c r="E351" s="289" t="s">
        <v>3854</v>
      </c>
      <c r="F351" s="96" t="s">
        <v>141</v>
      </c>
      <c r="G351" s="290">
        <f t="shared" si="15"/>
        <v>1</v>
      </c>
      <c r="H351" s="291" t="s">
        <v>19</v>
      </c>
      <c r="I351" s="188">
        <f t="shared" si="16"/>
        <v>5</v>
      </c>
      <c r="J351" s="188" t="e">
        <f>+IF(#REF!="Issued",1,IF(#REF!="Not Issued",2,"Nil"))</f>
        <v>#REF!</v>
      </c>
      <c r="K351" s="188" t="s">
        <v>3879</v>
      </c>
      <c r="L351" s="292"/>
    </row>
    <row r="352" spans="1:12" s="308" customFormat="1" ht="12.75" x14ac:dyDescent="0.2">
      <c r="A352" s="288">
        <v>34</v>
      </c>
      <c r="B352" s="649" t="s">
        <v>3856</v>
      </c>
      <c r="C352" s="638">
        <v>65400</v>
      </c>
      <c r="D352" s="639" t="s">
        <v>3857</v>
      </c>
      <c r="E352" s="289" t="s">
        <v>3858</v>
      </c>
      <c r="F352" s="96" t="s">
        <v>141</v>
      </c>
      <c r="G352" s="290">
        <f t="shared" si="15"/>
        <v>1</v>
      </c>
      <c r="H352" s="291" t="s">
        <v>19</v>
      </c>
      <c r="I352" s="188">
        <f t="shared" si="16"/>
        <v>5</v>
      </c>
      <c r="J352" s="188" t="e">
        <f>+IF(#REF!="Issued",1,IF(#REF!="Not Issued",2,"Nil"))</f>
        <v>#REF!</v>
      </c>
      <c r="K352" s="188" t="s">
        <v>3883</v>
      </c>
      <c r="L352" s="292"/>
    </row>
    <row r="353" spans="1:13" s="308" customFormat="1" ht="12.75" x14ac:dyDescent="0.2">
      <c r="A353" s="288">
        <v>35</v>
      </c>
      <c r="B353" s="649" t="s">
        <v>3860</v>
      </c>
      <c r="C353" s="638">
        <v>53802</v>
      </c>
      <c r="D353" s="639" t="s">
        <v>3861</v>
      </c>
      <c r="E353" s="289" t="s">
        <v>3862</v>
      </c>
      <c r="F353" s="96" t="s">
        <v>141</v>
      </c>
      <c r="G353" s="290">
        <f t="shared" si="15"/>
        <v>1</v>
      </c>
      <c r="H353" s="291" t="s">
        <v>19</v>
      </c>
      <c r="I353" s="188">
        <f t="shared" si="16"/>
        <v>5</v>
      </c>
      <c r="J353" s="188" t="e">
        <f>+IF(#REF!="Issued",1,IF(#REF!="Not Issued",2,"Nil"))</f>
        <v>#REF!</v>
      </c>
      <c r="K353" s="188" t="s">
        <v>3886</v>
      </c>
      <c r="L353" s="292" t="s">
        <v>822</v>
      </c>
    </row>
    <row r="354" spans="1:13" s="308" customFormat="1" ht="12.75" x14ac:dyDescent="0.2">
      <c r="A354" s="288">
        <v>36</v>
      </c>
      <c r="B354" s="649" t="s">
        <v>3868</v>
      </c>
      <c r="C354" s="638">
        <v>65397</v>
      </c>
      <c r="D354" s="639" t="s">
        <v>3708</v>
      </c>
      <c r="E354" s="289" t="s">
        <v>3869</v>
      </c>
      <c r="F354" s="96" t="s">
        <v>141</v>
      </c>
      <c r="G354" s="290">
        <f t="shared" si="15"/>
        <v>1</v>
      </c>
      <c r="H354" s="291" t="s">
        <v>19</v>
      </c>
      <c r="I354" s="188">
        <f t="shared" si="16"/>
        <v>5</v>
      </c>
      <c r="J354" s="188" t="e">
        <f>+IF(#REF!="Issued",1,IF(#REF!="Not Issued",2,"Nil"))</f>
        <v>#REF!</v>
      </c>
      <c r="K354" s="188" t="s">
        <v>3889</v>
      </c>
      <c r="L354" s="292"/>
    </row>
    <row r="355" spans="1:13" s="308" customFormat="1" ht="12.75" x14ac:dyDescent="0.2">
      <c r="A355" s="288">
        <v>37</v>
      </c>
      <c r="B355" s="649" t="s">
        <v>3876</v>
      </c>
      <c r="C355" s="638">
        <v>65395</v>
      </c>
      <c r="D355" s="639" t="s">
        <v>3877</v>
      </c>
      <c r="E355" s="289" t="s">
        <v>3878</v>
      </c>
      <c r="F355" s="96" t="s">
        <v>141</v>
      </c>
      <c r="G355" s="290">
        <f t="shared" si="15"/>
        <v>1</v>
      </c>
      <c r="H355" s="291" t="s">
        <v>19</v>
      </c>
      <c r="I355" s="188">
        <f t="shared" si="16"/>
        <v>5</v>
      </c>
      <c r="J355" s="188" t="e">
        <f>+IF(#REF!="Issued",1,IF(#REF!="Not Issued",2,"Nil"))</f>
        <v>#REF!</v>
      </c>
      <c r="K355" s="188" t="s">
        <v>3892</v>
      </c>
      <c r="L355" s="292"/>
    </row>
    <row r="356" spans="1:13" s="308" customFormat="1" ht="12.75" x14ac:dyDescent="0.2">
      <c r="A356" s="288">
        <v>38</v>
      </c>
      <c r="B356" s="637" t="s">
        <v>3880</v>
      </c>
      <c r="C356" s="638">
        <v>51654</v>
      </c>
      <c r="D356" s="639" t="s">
        <v>3881</v>
      </c>
      <c r="E356" s="289" t="s">
        <v>3882</v>
      </c>
      <c r="F356" s="96" t="s">
        <v>141</v>
      </c>
      <c r="G356" s="290">
        <f t="shared" si="15"/>
        <v>1</v>
      </c>
      <c r="H356" s="291" t="s">
        <v>19</v>
      </c>
      <c r="I356" s="188">
        <f t="shared" si="16"/>
        <v>5</v>
      </c>
      <c r="J356" s="188" t="e">
        <f>+IF(#REF!="Issued",1,IF(#REF!="Not Issued",2,"Nil"))</f>
        <v>#REF!</v>
      </c>
      <c r="K356" s="188" t="s">
        <v>3896</v>
      </c>
      <c r="L356" s="292"/>
    </row>
    <row r="357" spans="1:13" s="308" customFormat="1" ht="12.75" x14ac:dyDescent="0.2">
      <c r="A357" s="288">
        <v>39</v>
      </c>
      <c r="B357" s="649" t="s">
        <v>3893</v>
      </c>
      <c r="C357" s="638">
        <v>65413</v>
      </c>
      <c r="D357" s="639" t="s">
        <v>3894</v>
      </c>
      <c r="E357" s="289" t="s">
        <v>3895</v>
      </c>
      <c r="F357" s="96" t="s">
        <v>166</v>
      </c>
      <c r="G357" s="290">
        <f t="shared" si="15"/>
        <v>2</v>
      </c>
      <c r="H357" s="291" t="s">
        <v>19</v>
      </c>
      <c r="I357" s="188">
        <f t="shared" si="16"/>
        <v>5</v>
      </c>
      <c r="J357" s="188" t="e">
        <f>+IF(#REF!="Issued",1,IF(#REF!="Not Issued",2,"Nil"))</f>
        <v>#REF!</v>
      </c>
      <c r="K357" s="188" t="s">
        <v>3900</v>
      </c>
      <c r="L357" s="292"/>
    </row>
    <row r="358" spans="1:13" s="308" customFormat="1" ht="12.75" x14ac:dyDescent="0.2">
      <c r="A358" s="288">
        <v>40</v>
      </c>
      <c r="B358" s="649" t="s">
        <v>3897</v>
      </c>
      <c r="C358" s="638">
        <v>65414</v>
      </c>
      <c r="D358" s="639" t="s">
        <v>3898</v>
      </c>
      <c r="E358" s="289" t="s">
        <v>3899</v>
      </c>
      <c r="F358" s="337" t="s">
        <v>141</v>
      </c>
      <c r="G358" s="290">
        <f t="shared" si="15"/>
        <v>1</v>
      </c>
      <c r="H358" s="291" t="s">
        <v>19</v>
      </c>
      <c r="I358" s="188">
        <f t="shared" si="16"/>
        <v>5</v>
      </c>
      <c r="J358" s="188" t="e">
        <f>+IF(#REF!="Issued",1,IF(#REF!="Not Issued",2,"Nil"))</f>
        <v>#REF!</v>
      </c>
      <c r="K358" s="188" t="s">
        <v>3904</v>
      </c>
      <c r="L358" s="292"/>
    </row>
    <row r="359" spans="1:13" s="308" customFormat="1" ht="12.75" x14ac:dyDescent="0.2">
      <c r="A359" s="288">
        <v>41</v>
      </c>
      <c r="B359" s="650" t="s">
        <v>3905</v>
      </c>
      <c r="C359" s="638">
        <v>65390</v>
      </c>
      <c r="D359" s="639" t="s">
        <v>3906</v>
      </c>
      <c r="E359" s="338" t="s">
        <v>3907</v>
      </c>
      <c r="F359" s="339" t="s">
        <v>141</v>
      </c>
      <c r="G359" s="340">
        <f t="shared" si="15"/>
        <v>1</v>
      </c>
      <c r="H359" s="291" t="s">
        <v>19</v>
      </c>
      <c r="I359" s="188">
        <f t="shared" si="16"/>
        <v>5</v>
      </c>
      <c r="J359" s="188" t="e">
        <f>+IF(#REF!="Issued",1,IF(#REF!="Not Issued",2,"Nil"))</f>
        <v>#REF!</v>
      </c>
      <c r="K359" s="188" t="s">
        <v>3908</v>
      </c>
      <c r="L359" s="292"/>
    </row>
    <row r="360" spans="1:13" s="308" customFormat="1" x14ac:dyDescent="0.25">
      <c r="A360" s="211"/>
      <c r="B360" s="211"/>
      <c r="C360" s="307"/>
      <c r="D360" s="309"/>
      <c r="E360" s="214"/>
      <c r="F360" s="341"/>
      <c r="G360" s="309"/>
      <c r="H360" s="309"/>
      <c r="I360" s="211"/>
      <c r="J360" s="309"/>
      <c r="K360" s="309"/>
      <c r="L360" s="309"/>
    </row>
    <row r="361" spans="1:13" s="308" customFormat="1" ht="16.5" thickBot="1" x14ac:dyDescent="0.3">
      <c r="A361" s="306" t="s">
        <v>3909</v>
      </c>
      <c r="B361" s="211"/>
      <c r="C361" s="307"/>
      <c r="E361" s="249"/>
      <c r="J361" s="309"/>
      <c r="K361" s="309"/>
      <c r="L361" s="309"/>
    </row>
    <row r="362" spans="1:13" s="308" customFormat="1" x14ac:dyDescent="0.25">
      <c r="A362" s="310" t="s">
        <v>100</v>
      </c>
      <c r="B362" s="200">
        <f>+COUNTIF(G319:G359,1)</f>
        <v>33</v>
      </c>
      <c r="C362" s="311"/>
      <c r="D362" s="202" t="s">
        <v>101</v>
      </c>
      <c r="E362" s="203"/>
      <c r="F362" s="200"/>
      <c r="G362" s="200"/>
      <c r="H362" s="312">
        <f>+COUNTIF(I319:I359,1)</f>
        <v>26</v>
      </c>
      <c r="I362" s="313"/>
      <c r="J362" s="309"/>
      <c r="K362" s="309"/>
      <c r="L362" s="309"/>
    </row>
    <row r="363" spans="1:13" s="308" customFormat="1" x14ac:dyDescent="0.25">
      <c r="A363" s="314" t="s">
        <v>112</v>
      </c>
      <c r="B363" s="211">
        <f>+COUNTIF(G319:G359,2)</f>
        <v>8</v>
      </c>
      <c r="C363" s="307"/>
      <c r="D363" s="315" t="s">
        <v>19</v>
      </c>
      <c r="E363" s="214"/>
      <c r="F363" s="211"/>
      <c r="G363" s="309"/>
      <c r="H363" s="316">
        <f>+COUNTIF(I319:I359,5)</f>
        <v>15</v>
      </c>
      <c r="I363" s="309"/>
      <c r="J363" s="309"/>
      <c r="K363" s="309"/>
      <c r="L363" s="309"/>
    </row>
    <row r="364" spans="1:13" s="308" customFormat="1" ht="16.5" thickBot="1" x14ac:dyDescent="0.3">
      <c r="A364" s="320" t="s">
        <v>0</v>
      </c>
      <c r="B364" s="224">
        <f>SUM(B362:B363)</f>
        <v>41</v>
      </c>
      <c r="C364" s="321"/>
      <c r="D364" s="220" t="s">
        <v>0</v>
      </c>
      <c r="E364" s="259"/>
      <c r="F364" s="224"/>
      <c r="G364" s="322"/>
      <c r="H364" s="241">
        <f>SUM(H362:H363)</f>
        <v>41</v>
      </c>
      <c r="I364" s="323"/>
      <c r="J364" s="309"/>
      <c r="K364" s="309"/>
      <c r="L364" s="309"/>
    </row>
    <row r="365" spans="1:13" ht="22.5" customHeight="1" x14ac:dyDescent="0.25"/>
    <row r="366" spans="1:13" ht="32.25" thickBot="1" x14ac:dyDescent="0.65">
      <c r="A366" s="335" t="s">
        <v>3910</v>
      </c>
      <c r="B366" s="335"/>
      <c r="C366" s="335"/>
      <c r="D366" s="335"/>
      <c r="E366" s="335"/>
      <c r="F366" s="335"/>
      <c r="G366" s="335"/>
      <c r="H366" s="335"/>
      <c r="I366" s="335"/>
      <c r="J366" s="335"/>
      <c r="K366" s="335"/>
      <c r="L366" s="335"/>
    </row>
    <row r="367" spans="1:13" s="342" customFormat="1" ht="32.25" thickBot="1" x14ac:dyDescent="0.3">
      <c r="A367" s="324" t="s">
        <v>86</v>
      </c>
      <c r="B367" s="325" t="s">
        <v>87</v>
      </c>
      <c r="C367" s="326" t="s">
        <v>88</v>
      </c>
      <c r="D367" s="327" t="s">
        <v>89</v>
      </c>
      <c r="E367" s="328" t="s">
        <v>90</v>
      </c>
      <c r="F367" s="329" t="s">
        <v>300</v>
      </c>
      <c r="G367" s="329"/>
      <c r="H367" s="330" t="s">
        <v>301</v>
      </c>
      <c r="I367" s="330"/>
      <c r="J367" s="331" t="s">
        <v>93</v>
      </c>
      <c r="K367" s="332"/>
      <c r="L367" s="333" t="s">
        <v>94</v>
      </c>
    </row>
    <row r="368" spans="1:13" ht="15.75" customHeight="1" x14ac:dyDescent="0.2">
      <c r="A368" s="288">
        <v>1</v>
      </c>
      <c r="B368" s="637" t="s">
        <v>3911</v>
      </c>
      <c r="C368" s="638">
        <v>51736</v>
      </c>
      <c r="D368" s="639" t="s">
        <v>3912</v>
      </c>
      <c r="E368" s="289" t="s">
        <v>3913</v>
      </c>
      <c r="F368" s="96" t="s">
        <v>141</v>
      </c>
      <c r="G368" s="290">
        <f t="shared" ref="G368:G411" si="17">+IF(F368="M",1,IF(F368="f",2,IF(F368="Civ",3,"Error")))</f>
        <v>1</v>
      </c>
      <c r="H368" s="291" t="s">
        <v>101</v>
      </c>
      <c r="I368" s="188">
        <f t="shared" ref="I368:I411" si="18">+IF(H368="Incomplete",5,IF(H368="Complete",1,IF(H368="Incomplete",2,IF(H368="Left",3,IF(H368="Dropped",4,"Error")))))</f>
        <v>1</v>
      </c>
      <c r="J368" s="188" t="e">
        <f>+IF(#REF!="Issued",1,IF(#REF!="Not Issued",2,"Nil"))</f>
        <v>#REF!</v>
      </c>
      <c r="K368" s="188" t="s">
        <v>3742</v>
      </c>
      <c r="L368" s="292"/>
      <c r="M368" s="96" t="s">
        <v>3914</v>
      </c>
    </row>
    <row r="369" spans="1:13" ht="15.75" customHeight="1" x14ac:dyDescent="0.2">
      <c r="A369" s="288">
        <v>2</v>
      </c>
      <c r="B369" s="637" t="s">
        <v>3919</v>
      </c>
      <c r="C369" s="638">
        <v>65673</v>
      </c>
      <c r="D369" s="639" t="s">
        <v>3920</v>
      </c>
      <c r="E369" s="289" t="s">
        <v>3921</v>
      </c>
      <c r="F369" s="96" t="s">
        <v>166</v>
      </c>
      <c r="G369" s="290">
        <f t="shared" si="17"/>
        <v>2</v>
      </c>
      <c r="H369" s="291" t="s">
        <v>101</v>
      </c>
      <c r="I369" s="188">
        <f t="shared" si="18"/>
        <v>1</v>
      </c>
      <c r="J369" s="188" t="e">
        <f>+IF(#REF!="Issued",1,IF(#REF!="Not Issued",2,"Nil"))</f>
        <v>#REF!</v>
      </c>
      <c r="K369" s="188" t="s">
        <v>3743</v>
      </c>
      <c r="L369" s="292"/>
      <c r="M369" s="96" t="s">
        <v>3918</v>
      </c>
    </row>
    <row r="370" spans="1:13" ht="15.75" customHeight="1" x14ac:dyDescent="0.2">
      <c r="A370" s="288">
        <f t="shared" ref="A370:A411" si="19">+A369+1</f>
        <v>3</v>
      </c>
      <c r="B370" s="637" t="s">
        <v>3923</v>
      </c>
      <c r="C370" s="638">
        <v>65418</v>
      </c>
      <c r="D370" s="639" t="s">
        <v>3924</v>
      </c>
      <c r="E370" s="289" t="s">
        <v>3925</v>
      </c>
      <c r="F370" s="96" t="s">
        <v>141</v>
      </c>
      <c r="G370" s="290">
        <f t="shared" si="17"/>
        <v>1</v>
      </c>
      <c r="H370" s="291" t="s">
        <v>101</v>
      </c>
      <c r="I370" s="188">
        <f t="shared" si="18"/>
        <v>1</v>
      </c>
      <c r="J370" s="188" t="e">
        <f>+IF(#REF!="Issued",1,IF(#REF!="Not Issued",2,"Nil"))</f>
        <v>#REF!</v>
      </c>
      <c r="K370" s="188" t="s">
        <v>3744</v>
      </c>
      <c r="L370" s="292"/>
      <c r="M370" s="96" t="s">
        <v>3922</v>
      </c>
    </row>
    <row r="371" spans="1:13" ht="15.75" customHeight="1" x14ac:dyDescent="0.2">
      <c r="A371" s="288">
        <f t="shared" si="19"/>
        <v>4</v>
      </c>
      <c r="B371" s="637" t="s">
        <v>3931</v>
      </c>
      <c r="C371" s="638">
        <v>64522</v>
      </c>
      <c r="D371" s="639" t="s">
        <v>3932</v>
      </c>
      <c r="E371" s="289" t="s">
        <v>3933</v>
      </c>
      <c r="F371" s="96" t="s">
        <v>166</v>
      </c>
      <c r="G371" s="290">
        <f t="shared" si="17"/>
        <v>2</v>
      </c>
      <c r="H371" s="291" t="s">
        <v>101</v>
      </c>
      <c r="I371" s="188">
        <f t="shared" si="18"/>
        <v>1</v>
      </c>
      <c r="J371" s="188" t="e">
        <f>+IF(#REF!="Issued",1,IF(#REF!="Not Issued",2,"Nil"))</f>
        <v>#REF!</v>
      </c>
      <c r="K371" s="188" t="s">
        <v>3745</v>
      </c>
      <c r="L371" s="292"/>
      <c r="M371" s="96" t="s">
        <v>3926</v>
      </c>
    </row>
    <row r="372" spans="1:13" ht="15.75" customHeight="1" x14ac:dyDescent="0.2">
      <c r="A372" s="288">
        <f t="shared" si="19"/>
        <v>5</v>
      </c>
      <c r="B372" s="637" t="s">
        <v>3935</v>
      </c>
      <c r="C372" s="638">
        <v>65674</v>
      </c>
      <c r="D372" s="639" t="s">
        <v>3936</v>
      </c>
      <c r="E372" s="289" t="s">
        <v>3937</v>
      </c>
      <c r="F372" s="96" t="s">
        <v>141</v>
      </c>
      <c r="G372" s="290">
        <f t="shared" si="17"/>
        <v>1</v>
      </c>
      <c r="H372" s="291" t="s">
        <v>101</v>
      </c>
      <c r="I372" s="188">
        <f t="shared" si="18"/>
        <v>1</v>
      </c>
      <c r="J372" s="188" t="e">
        <f>+IF(#REF!="Issued",1,IF(#REF!="Not Issued",2,"Nil"))</f>
        <v>#REF!</v>
      </c>
      <c r="K372" s="188" t="s">
        <v>3746</v>
      </c>
      <c r="L372" s="292"/>
      <c r="M372" s="96" t="s">
        <v>3930</v>
      </c>
    </row>
    <row r="373" spans="1:13" ht="15.75" customHeight="1" x14ac:dyDescent="0.2">
      <c r="A373" s="288">
        <f t="shared" si="19"/>
        <v>6</v>
      </c>
      <c r="B373" s="637" t="s">
        <v>3942</v>
      </c>
      <c r="C373" s="638">
        <v>65675</v>
      </c>
      <c r="D373" s="639" t="s">
        <v>3943</v>
      </c>
      <c r="E373" s="289" t="s">
        <v>1248</v>
      </c>
      <c r="F373" s="96" t="s">
        <v>166</v>
      </c>
      <c r="G373" s="290">
        <f t="shared" si="17"/>
        <v>2</v>
      </c>
      <c r="H373" s="291" t="s">
        <v>101</v>
      </c>
      <c r="I373" s="188">
        <f t="shared" si="18"/>
        <v>1</v>
      </c>
      <c r="J373" s="188" t="e">
        <f>+IF(#REF!="Issued",1,IF(#REF!="Not Issued",2,"Nil"))</f>
        <v>#REF!</v>
      </c>
      <c r="K373" s="188" t="s">
        <v>3747</v>
      </c>
      <c r="L373" s="292"/>
      <c r="M373" s="96" t="s">
        <v>3934</v>
      </c>
    </row>
    <row r="374" spans="1:13" ht="15.75" customHeight="1" x14ac:dyDescent="0.2">
      <c r="A374" s="288">
        <f t="shared" si="19"/>
        <v>7</v>
      </c>
      <c r="B374" s="637" t="s">
        <v>3945</v>
      </c>
      <c r="C374" s="638">
        <v>65676</v>
      </c>
      <c r="D374" s="639" t="s">
        <v>3946</v>
      </c>
      <c r="E374" s="289" t="s">
        <v>221</v>
      </c>
      <c r="F374" s="96" t="s">
        <v>166</v>
      </c>
      <c r="G374" s="290">
        <f t="shared" si="17"/>
        <v>2</v>
      </c>
      <c r="H374" s="291" t="s">
        <v>101</v>
      </c>
      <c r="I374" s="188">
        <f t="shared" si="18"/>
        <v>1</v>
      </c>
      <c r="J374" s="188" t="e">
        <f>+IF(#REF!="Issued",1,IF(#REF!="Not Issued",2,"Nil"))</f>
        <v>#REF!</v>
      </c>
      <c r="K374" s="188" t="s">
        <v>3748</v>
      </c>
      <c r="L374" s="292"/>
      <c r="M374" s="96" t="s">
        <v>3938</v>
      </c>
    </row>
    <row r="375" spans="1:13" ht="15.75" customHeight="1" x14ac:dyDescent="0.2">
      <c r="A375" s="288">
        <f t="shared" si="19"/>
        <v>8</v>
      </c>
      <c r="B375" s="637" t="s">
        <v>3951</v>
      </c>
      <c r="C375" s="638">
        <v>60044</v>
      </c>
      <c r="D375" s="639" t="s">
        <v>3952</v>
      </c>
      <c r="E375" s="289" t="s">
        <v>3953</v>
      </c>
      <c r="F375" s="96" t="s">
        <v>141</v>
      </c>
      <c r="G375" s="290">
        <f t="shared" si="17"/>
        <v>1</v>
      </c>
      <c r="H375" s="291" t="s">
        <v>101</v>
      </c>
      <c r="I375" s="188">
        <f t="shared" si="18"/>
        <v>1</v>
      </c>
      <c r="J375" s="188" t="e">
        <f>+IF(#REF!="Issued",1,IF(#REF!="Not Issued",2,"Nil"))</f>
        <v>#REF!</v>
      </c>
      <c r="K375" s="188" t="s">
        <v>3749</v>
      </c>
      <c r="L375" s="292"/>
      <c r="M375" s="96" t="s">
        <v>3941</v>
      </c>
    </row>
    <row r="376" spans="1:13" ht="15.75" customHeight="1" x14ac:dyDescent="0.2">
      <c r="A376" s="288">
        <f t="shared" si="19"/>
        <v>9</v>
      </c>
      <c r="B376" s="637" t="s">
        <v>3955</v>
      </c>
      <c r="C376" s="638">
        <v>65679</v>
      </c>
      <c r="D376" s="639" t="s">
        <v>3956</v>
      </c>
      <c r="E376" s="289" t="s">
        <v>3957</v>
      </c>
      <c r="F376" s="96" t="s">
        <v>141</v>
      </c>
      <c r="G376" s="290">
        <f t="shared" si="17"/>
        <v>1</v>
      </c>
      <c r="H376" s="291" t="s">
        <v>101</v>
      </c>
      <c r="I376" s="188">
        <f t="shared" si="18"/>
        <v>1</v>
      </c>
      <c r="J376" s="188" t="e">
        <f>+IF(#REF!="Issued",1,IF(#REF!="Not Issued",2,"Nil"))</f>
        <v>#REF!</v>
      </c>
      <c r="K376" s="188" t="s">
        <v>3751</v>
      </c>
      <c r="L376" s="292"/>
      <c r="M376" s="96" t="s">
        <v>3944</v>
      </c>
    </row>
    <row r="377" spans="1:13" ht="15.75" customHeight="1" x14ac:dyDescent="0.2">
      <c r="A377" s="288">
        <f t="shared" si="19"/>
        <v>10</v>
      </c>
      <c r="B377" s="637" t="s">
        <v>3959</v>
      </c>
      <c r="C377" s="638">
        <v>65680</v>
      </c>
      <c r="D377" s="639" t="s">
        <v>3960</v>
      </c>
      <c r="E377" s="289" t="s">
        <v>3961</v>
      </c>
      <c r="F377" s="96" t="s">
        <v>166</v>
      </c>
      <c r="G377" s="290">
        <f t="shared" si="17"/>
        <v>2</v>
      </c>
      <c r="H377" s="291" t="s">
        <v>101</v>
      </c>
      <c r="I377" s="188">
        <f t="shared" si="18"/>
        <v>1</v>
      </c>
      <c r="J377" s="188" t="e">
        <f>+IF(#REF!="Issued",1,IF(#REF!="Not Issued",2,"Nil"))</f>
        <v>#REF!</v>
      </c>
      <c r="K377" s="188" t="s">
        <v>3752</v>
      </c>
      <c r="L377" s="292"/>
      <c r="M377" s="96" t="s">
        <v>3947</v>
      </c>
    </row>
    <row r="378" spans="1:13" ht="15.75" customHeight="1" x14ac:dyDescent="0.2">
      <c r="A378" s="288">
        <f t="shared" si="19"/>
        <v>11</v>
      </c>
      <c r="B378" s="637" t="s">
        <v>3963</v>
      </c>
      <c r="C378" s="638">
        <v>65681</v>
      </c>
      <c r="D378" s="639" t="s">
        <v>3964</v>
      </c>
      <c r="E378" s="289" t="s">
        <v>595</v>
      </c>
      <c r="F378" s="96" t="s">
        <v>166</v>
      </c>
      <c r="G378" s="290">
        <f t="shared" si="17"/>
        <v>2</v>
      </c>
      <c r="H378" s="291" t="s">
        <v>101</v>
      </c>
      <c r="I378" s="188">
        <f t="shared" si="18"/>
        <v>1</v>
      </c>
      <c r="J378" s="188" t="e">
        <f>+IF(#REF!="Issued",1,IF(#REF!="Not Issued",2,"Nil"))</f>
        <v>#REF!</v>
      </c>
      <c r="K378" s="188" t="s">
        <v>3753</v>
      </c>
      <c r="L378" s="292"/>
      <c r="M378" s="96" t="s">
        <v>3950</v>
      </c>
    </row>
    <row r="379" spans="1:13" ht="15.75" customHeight="1" x14ac:dyDescent="0.2">
      <c r="A379" s="288">
        <f t="shared" si="19"/>
        <v>12</v>
      </c>
      <c r="B379" s="637" t="s">
        <v>3972</v>
      </c>
      <c r="C379" s="638">
        <v>65682</v>
      </c>
      <c r="D379" s="639" t="s">
        <v>3973</v>
      </c>
      <c r="E379" s="289" t="s">
        <v>3974</v>
      </c>
      <c r="F379" s="96" t="s">
        <v>166</v>
      </c>
      <c r="G379" s="290">
        <f t="shared" si="17"/>
        <v>2</v>
      </c>
      <c r="H379" s="291" t="s">
        <v>101</v>
      </c>
      <c r="I379" s="188">
        <f t="shared" si="18"/>
        <v>1</v>
      </c>
      <c r="J379" s="188" t="e">
        <f>+IF(#REF!="Issued",1,IF(#REF!="Not Issued",2,"Nil"))</f>
        <v>#REF!</v>
      </c>
      <c r="K379" s="188" t="s">
        <v>3755</v>
      </c>
      <c r="L379" s="292"/>
      <c r="M379" s="96" t="s">
        <v>3954</v>
      </c>
    </row>
    <row r="380" spans="1:13" ht="15.75" customHeight="1" x14ac:dyDescent="0.2">
      <c r="A380" s="288">
        <f t="shared" si="19"/>
        <v>13</v>
      </c>
      <c r="B380" s="637" t="s">
        <v>3977</v>
      </c>
      <c r="C380" s="638">
        <v>65683</v>
      </c>
      <c r="D380" s="639" t="s">
        <v>1480</v>
      </c>
      <c r="E380" s="289" t="s">
        <v>3978</v>
      </c>
      <c r="F380" s="96" t="s">
        <v>141</v>
      </c>
      <c r="G380" s="290">
        <f t="shared" si="17"/>
        <v>1</v>
      </c>
      <c r="H380" s="291" t="s">
        <v>101</v>
      </c>
      <c r="I380" s="188">
        <f t="shared" si="18"/>
        <v>1</v>
      </c>
      <c r="J380" s="188" t="e">
        <f>+IF(#REF!="Issued",1,IF(#REF!="Not Issued",2,"Nil"))</f>
        <v>#REF!</v>
      </c>
      <c r="K380" s="188" t="s">
        <v>3756</v>
      </c>
      <c r="L380" s="292"/>
      <c r="M380" s="96" t="s">
        <v>3958</v>
      </c>
    </row>
    <row r="381" spans="1:13" ht="15.75" customHeight="1" x14ac:dyDescent="0.2">
      <c r="A381" s="288">
        <f t="shared" si="19"/>
        <v>14</v>
      </c>
      <c r="B381" s="637" t="s">
        <v>3981</v>
      </c>
      <c r="C381" s="638">
        <v>65419</v>
      </c>
      <c r="D381" s="639" t="s">
        <v>3982</v>
      </c>
      <c r="E381" s="289" t="s">
        <v>3983</v>
      </c>
      <c r="F381" s="96" t="s">
        <v>166</v>
      </c>
      <c r="G381" s="290">
        <f t="shared" si="17"/>
        <v>2</v>
      </c>
      <c r="H381" s="291" t="s">
        <v>101</v>
      </c>
      <c r="I381" s="188">
        <f t="shared" si="18"/>
        <v>1</v>
      </c>
      <c r="J381" s="188" t="e">
        <f>+IF(#REF!="Issued",1,IF(#REF!="Not Issued",2,"Nil"))</f>
        <v>#REF!</v>
      </c>
      <c r="K381" s="188" t="s">
        <v>3757</v>
      </c>
      <c r="L381" s="292"/>
      <c r="M381" s="96" t="s">
        <v>3962</v>
      </c>
    </row>
    <row r="382" spans="1:13" ht="15.75" customHeight="1" x14ac:dyDescent="0.2">
      <c r="A382" s="288">
        <f t="shared" si="19"/>
        <v>15</v>
      </c>
      <c r="B382" s="637" t="s">
        <v>3991</v>
      </c>
      <c r="C382" s="638">
        <v>65685</v>
      </c>
      <c r="D382" s="639" t="s">
        <v>3992</v>
      </c>
      <c r="E382" s="289" t="s">
        <v>3993</v>
      </c>
      <c r="F382" s="96" t="s">
        <v>141</v>
      </c>
      <c r="G382" s="290">
        <f t="shared" si="17"/>
        <v>1</v>
      </c>
      <c r="H382" s="291" t="s">
        <v>101</v>
      </c>
      <c r="I382" s="188">
        <f t="shared" si="18"/>
        <v>1</v>
      </c>
      <c r="J382" s="188" t="e">
        <f>+IF(#REF!="Issued",1,IF(#REF!="Not Issued",2,"Nil"))</f>
        <v>#REF!</v>
      </c>
      <c r="K382" s="188" t="s">
        <v>3965</v>
      </c>
      <c r="L382" s="292"/>
      <c r="M382" s="96" t="s">
        <v>3966</v>
      </c>
    </row>
    <row r="383" spans="1:13" ht="15.75" customHeight="1" x14ac:dyDescent="0.2">
      <c r="A383" s="288">
        <f t="shared" si="19"/>
        <v>16</v>
      </c>
      <c r="B383" s="637" t="s">
        <v>4001</v>
      </c>
      <c r="C383" s="638">
        <v>57687</v>
      </c>
      <c r="D383" s="639" t="s">
        <v>4002</v>
      </c>
      <c r="E383" s="289" t="s">
        <v>4003</v>
      </c>
      <c r="F383" s="96" t="s">
        <v>166</v>
      </c>
      <c r="G383" s="290">
        <f t="shared" si="17"/>
        <v>2</v>
      </c>
      <c r="H383" s="291" t="s">
        <v>101</v>
      </c>
      <c r="I383" s="188">
        <f t="shared" si="18"/>
        <v>1</v>
      </c>
      <c r="J383" s="188" t="e">
        <f>+IF(#REF!="Issued",1,IF(#REF!="Not Issued",2,"Nil"))</f>
        <v>#REF!</v>
      </c>
      <c r="K383" s="188" t="s">
        <v>3970</v>
      </c>
      <c r="L383" s="292"/>
      <c r="M383" s="96" t="s">
        <v>3971</v>
      </c>
    </row>
    <row r="384" spans="1:13" ht="15.75" customHeight="1" x14ac:dyDescent="0.2">
      <c r="A384" s="288">
        <f t="shared" si="19"/>
        <v>17</v>
      </c>
      <c r="B384" s="640" t="s">
        <v>4011</v>
      </c>
      <c r="C384" s="638">
        <v>64525</v>
      </c>
      <c r="D384" s="639" t="s">
        <v>4012</v>
      </c>
      <c r="E384" s="289" t="s">
        <v>4013</v>
      </c>
      <c r="F384" s="96" t="s">
        <v>166</v>
      </c>
      <c r="G384" s="290">
        <f t="shared" si="17"/>
        <v>2</v>
      </c>
      <c r="H384" s="291" t="s">
        <v>101</v>
      </c>
      <c r="I384" s="188">
        <f t="shared" si="18"/>
        <v>1</v>
      </c>
      <c r="J384" s="188" t="e">
        <f>+IF(#REF!="Issued",1,IF(#REF!="Not Issued",2,"Nil"))</f>
        <v>#REF!</v>
      </c>
      <c r="K384" s="188" t="s">
        <v>3975</v>
      </c>
      <c r="L384" s="292"/>
      <c r="M384" s="96" t="s">
        <v>3976</v>
      </c>
    </row>
    <row r="385" spans="1:13" ht="15.75" customHeight="1" x14ac:dyDescent="0.2">
      <c r="A385" s="288">
        <f t="shared" si="19"/>
        <v>18</v>
      </c>
      <c r="B385" s="637" t="s">
        <v>4016</v>
      </c>
      <c r="C385" s="638">
        <v>64526</v>
      </c>
      <c r="D385" s="639" t="s">
        <v>4017</v>
      </c>
      <c r="E385" s="289" t="s">
        <v>4018</v>
      </c>
      <c r="F385" s="96" t="s">
        <v>141</v>
      </c>
      <c r="G385" s="290">
        <f t="shared" si="17"/>
        <v>1</v>
      </c>
      <c r="H385" s="291" t="s">
        <v>101</v>
      </c>
      <c r="I385" s="188">
        <f t="shared" si="18"/>
        <v>1</v>
      </c>
      <c r="J385" s="188" t="e">
        <f>+IF(#REF!="Issued",1,IF(#REF!="Not Issued",2,"Nil"))</f>
        <v>#REF!</v>
      </c>
      <c r="K385" s="188" t="s">
        <v>3979</v>
      </c>
      <c r="L385" s="292"/>
      <c r="M385" s="96" t="s">
        <v>3980</v>
      </c>
    </row>
    <row r="386" spans="1:13" ht="12.75" x14ac:dyDescent="0.2">
      <c r="A386" s="288">
        <f t="shared" si="19"/>
        <v>19</v>
      </c>
      <c r="B386" s="637" t="s">
        <v>4020</v>
      </c>
      <c r="C386" s="638">
        <v>65687</v>
      </c>
      <c r="D386" s="639" t="s">
        <v>4021</v>
      </c>
      <c r="E386" s="289" t="s">
        <v>1742</v>
      </c>
      <c r="F386" s="96" t="s">
        <v>141</v>
      </c>
      <c r="G386" s="290">
        <f t="shared" si="17"/>
        <v>1</v>
      </c>
      <c r="H386" s="291" t="s">
        <v>101</v>
      </c>
      <c r="I386" s="188">
        <f t="shared" si="18"/>
        <v>1</v>
      </c>
      <c r="J386" s="188" t="e">
        <f>+IF(#REF!="Issued",1,IF(#REF!="Not Issued",2,"Nil"))</f>
        <v>#REF!</v>
      </c>
      <c r="K386" s="188" t="s">
        <v>3984</v>
      </c>
      <c r="L386" s="292"/>
      <c r="M386" s="96" t="s">
        <v>3985</v>
      </c>
    </row>
    <row r="387" spans="1:13" ht="15.75" customHeight="1" x14ac:dyDescent="0.2">
      <c r="A387" s="288">
        <f t="shared" si="19"/>
        <v>20</v>
      </c>
      <c r="B387" s="637" t="s">
        <v>4023</v>
      </c>
      <c r="C387" s="638">
        <v>65420</v>
      </c>
      <c r="D387" s="639" t="s">
        <v>4024</v>
      </c>
      <c r="E387" s="289" t="s">
        <v>4025</v>
      </c>
      <c r="F387" s="96" t="s">
        <v>141</v>
      </c>
      <c r="G387" s="290">
        <f t="shared" si="17"/>
        <v>1</v>
      </c>
      <c r="H387" s="291" t="s">
        <v>101</v>
      </c>
      <c r="I387" s="188">
        <f t="shared" si="18"/>
        <v>1</v>
      </c>
      <c r="J387" s="188" t="e">
        <f>+IF(#REF!="Issued",1,IF(#REF!="Not Issued",2,"Nil"))</f>
        <v>#REF!</v>
      </c>
      <c r="K387" s="188" t="s">
        <v>3989</v>
      </c>
      <c r="L387" s="292"/>
      <c r="M387" s="96" t="s">
        <v>3990</v>
      </c>
    </row>
    <row r="388" spans="1:13" ht="15.75" customHeight="1" x14ac:dyDescent="0.2">
      <c r="A388" s="288">
        <f t="shared" si="19"/>
        <v>21</v>
      </c>
      <c r="B388" s="637" t="s">
        <v>4027</v>
      </c>
      <c r="C388" s="638">
        <v>64527</v>
      </c>
      <c r="D388" s="639" t="s">
        <v>4028</v>
      </c>
      <c r="E388" s="289" t="s">
        <v>4029</v>
      </c>
      <c r="F388" s="96" t="s">
        <v>166</v>
      </c>
      <c r="G388" s="290">
        <f t="shared" si="17"/>
        <v>2</v>
      </c>
      <c r="H388" s="291" t="s">
        <v>101</v>
      </c>
      <c r="I388" s="188">
        <f t="shared" si="18"/>
        <v>1</v>
      </c>
      <c r="J388" s="188" t="e">
        <f>+IF(#REF!="Issued",1,IF(#REF!="Not Issued",2,"Nil"))</f>
        <v>#REF!</v>
      </c>
      <c r="K388" s="188" t="s">
        <v>3994</v>
      </c>
      <c r="L388" s="292"/>
      <c r="M388" s="96" t="s">
        <v>3995</v>
      </c>
    </row>
    <row r="389" spans="1:13" ht="15.75" customHeight="1" x14ac:dyDescent="0.2">
      <c r="A389" s="288">
        <f t="shared" si="19"/>
        <v>22</v>
      </c>
      <c r="B389" s="637" t="s">
        <v>4031</v>
      </c>
      <c r="C389" s="638">
        <v>64528</v>
      </c>
      <c r="D389" s="639" t="s">
        <v>3494</v>
      </c>
      <c r="E389" s="289" t="s">
        <v>812</v>
      </c>
      <c r="F389" s="96" t="s">
        <v>166</v>
      </c>
      <c r="G389" s="290">
        <f t="shared" si="17"/>
        <v>2</v>
      </c>
      <c r="H389" s="291" t="s">
        <v>101</v>
      </c>
      <c r="I389" s="188">
        <f t="shared" si="18"/>
        <v>1</v>
      </c>
      <c r="J389" s="188" t="e">
        <f>+IF(#REF!="Issued",1,IF(#REF!="Not Issued",2,"Nil"))</f>
        <v>#REF!</v>
      </c>
      <c r="K389" s="188" t="s">
        <v>3999</v>
      </c>
      <c r="L389" s="292"/>
      <c r="M389" s="96" t="s">
        <v>4000</v>
      </c>
    </row>
    <row r="390" spans="1:13" ht="15.75" customHeight="1" x14ac:dyDescent="0.2">
      <c r="A390" s="288">
        <f t="shared" si="19"/>
        <v>23</v>
      </c>
      <c r="B390" s="637" t="s">
        <v>4033</v>
      </c>
      <c r="C390" s="638">
        <v>65688</v>
      </c>
      <c r="D390" s="639" t="s">
        <v>4034</v>
      </c>
      <c r="E390" s="289" t="s">
        <v>4035</v>
      </c>
      <c r="F390" s="96" t="s">
        <v>166</v>
      </c>
      <c r="G390" s="290">
        <f t="shared" si="17"/>
        <v>2</v>
      </c>
      <c r="H390" s="291" t="s">
        <v>101</v>
      </c>
      <c r="I390" s="188">
        <f t="shared" si="18"/>
        <v>1</v>
      </c>
      <c r="J390" s="188" t="e">
        <f>+IF(#REF!="Issued",1,IF(#REF!="Not Issued",2,"Nil"))</f>
        <v>#REF!</v>
      </c>
      <c r="K390" s="188" t="s">
        <v>4004</v>
      </c>
      <c r="L390" s="292"/>
      <c r="M390" s="96" t="s">
        <v>4005</v>
      </c>
    </row>
    <row r="391" spans="1:13" ht="15.75" customHeight="1" x14ac:dyDescent="0.2">
      <c r="A391" s="288">
        <f t="shared" si="19"/>
        <v>24</v>
      </c>
      <c r="B391" s="637" t="s">
        <v>4041</v>
      </c>
      <c r="C391" s="638">
        <v>64529</v>
      </c>
      <c r="D391" s="639" t="s">
        <v>4042</v>
      </c>
      <c r="E391" s="289" t="s">
        <v>4043</v>
      </c>
      <c r="F391" s="96" t="s">
        <v>166</v>
      </c>
      <c r="G391" s="290">
        <f t="shared" si="17"/>
        <v>2</v>
      </c>
      <c r="H391" s="291" t="s">
        <v>101</v>
      </c>
      <c r="I391" s="188">
        <f t="shared" si="18"/>
        <v>1</v>
      </c>
      <c r="J391" s="188" t="e">
        <f>+IF(#REF!="Issued",1,IF(#REF!="Not Issued",2,"Nil"))</f>
        <v>#REF!</v>
      </c>
      <c r="K391" s="188" t="s">
        <v>4009</v>
      </c>
      <c r="L391" s="292"/>
      <c r="M391" s="96" t="s">
        <v>4010</v>
      </c>
    </row>
    <row r="392" spans="1:13" ht="15.75" customHeight="1" x14ac:dyDescent="0.2">
      <c r="A392" s="288">
        <f t="shared" si="19"/>
        <v>25</v>
      </c>
      <c r="B392" s="637" t="s">
        <v>4049</v>
      </c>
      <c r="C392" s="638">
        <v>65690</v>
      </c>
      <c r="D392" s="639" t="s">
        <v>4050</v>
      </c>
      <c r="E392" s="289" t="s">
        <v>4051</v>
      </c>
      <c r="F392" s="96" t="s">
        <v>166</v>
      </c>
      <c r="G392" s="290">
        <f t="shared" si="17"/>
        <v>2</v>
      </c>
      <c r="H392" s="291" t="s">
        <v>101</v>
      </c>
      <c r="I392" s="188">
        <f t="shared" si="18"/>
        <v>1</v>
      </c>
      <c r="J392" s="188" t="e">
        <f>+IF(#REF!="Issued",1,IF(#REF!="Not Issued",2,"Nil"))</f>
        <v>#REF!</v>
      </c>
      <c r="K392" s="188" t="s">
        <v>4014</v>
      </c>
      <c r="L392" s="292"/>
      <c r="M392" s="96" t="s">
        <v>4015</v>
      </c>
    </row>
    <row r="393" spans="1:13" ht="15.75" customHeight="1" x14ac:dyDescent="0.2">
      <c r="A393" s="288">
        <f t="shared" si="19"/>
        <v>26</v>
      </c>
      <c r="B393" s="637" t="s">
        <v>4053</v>
      </c>
      <c r="C393" s="638">
        <v>65422</v>
      </c>
      <c r="D393" s="639" t="s">
        <v>4054</v>
      </c>
      <c r="E393" s="289" t="s">
        <v>4055</v>
      </c>
      <c r="F393" s="96" t="s">
        <v>141</v>
      </c>
      <c r="G393" s="290">
        <f t="shared" si="17"/>
        <v>1</v>
      </c>
      <c r="H393" s="291" t="s">
        <v>101</v>
      </c>
      <c r="I393" s="188">
        <f t="shared" si="18"/>
        <v>1</v>
      </c>
      <c r="J393" s="188" t="e">
        <f>+IF(#REF!="Issued",1,IF(#REF!="Not Issued",2,"Nil"))</f>
        <v>#REF!</v>
      </c>
      <c r="K393" s="188" t="s">
        <v>4019</v>
      </c>
      <c r="L393" s="292"/>
      <c r="M393" s="96"/>
    </row>
    <row r="394" spans="1:13" ht="15.75" customHeight="1" x14ac:dyDescent="0.2">
      <c r="A394" s="288">
        <f t="shared" si="19"/>
        <v>27</v>
      </c>
      <c r="B394" s="637" t="s">
        <v>4061</v>
      </c>
      <c r="C394" s="638">
        <v>64531</v>
      </c>
      <c r="D394" s="639" t="s">
        <v>2678</v>
      </c>
      <c r="E394" s="289" t="s">
        <v>4062</v>
      </c>
      <c r="F394" s="96" t="s">
        <v>166</v>
      </c>
      <c r="G394" s="290">
        <f t="shared" si="17"/>
        <v>2</v>
      </c>
      <c r="H394" s="291" t="s">
        <v>101</v>
      </c>
      <c r="I394" s="188">
        <f t="shared" si="18"/>
        <v>1</v>
      </c>
      <c r="J394" s="188" t="e">
        <f>+IF(#REF!="Issued",1,IF(#REF!="Not Issued",2,"Nil"))</f>
        <v>#REF!</v>
      </c>
      <c r="K394" s="188" t="s">
        <v>4022</v>
      </c>
      <c r="L394" s="292"/>
      <c r="M394" s="96"/>
    </row>
    <row r="395" spans="1:13" ht="15.75" customHeight="1" x14ac:dyDescent="0.2">
      <c r="A395" s="288">
        <f t="shared" si="19"/>
        <v>28</v>
      </c>
      <c r="B395" s="637" t="s">
        <v>4064</v>
      </c>
      <c r="C395" s="638">
        <v>65423</v>
      </c>
      <c r="D395" s="639" t="s">
        <v>1004</v>
      </c>
      <c r="E395" s="289" t="s">
        <v>221</v>
      </c>
      <c r="F395" s="96" t="s">
        <v>141</v>
      </c>
      <c r="G395" s="290">
        <f t="shared" si="17"/>
        <v>1</v>
      </c>
      <c r="H395" s="291" t="s">
        <v>101</v>
      </c>
      <c r="I395" s="188">
        <f t="shared" si="18"/>
        <v>1</v>
      </c>
      <c r="J395" s="188" t="e">
        <f>+IF(#REF!="Issued",1,IF(#REF!="Not Issued",2,"Nil"))</f>
        <v>#REF!</v>
      </c>
      <c r="K395" s="188" t="s">
        <v>4026</v>
      </c>
      <c r="L395" s="292"/>
      <c r="M395" s="96"/>
    </row>
    <row r="396" spans="1:13" ht="15.75" customHeight="1" x14ac:dyDescent="0.2">
      <c r="A396" s="288">
        <f t="shared" si="19"/>
        <v>29</v>
      </c>
      <c r="B396" s="637" t="s">
        <v>4066</v>
      </c>
      <c r="C396" s="638">
        <v>65691</v>
      </c>
      <c r="D396" s="639" t="s">
        <v>4067</v>
      </c>
      <c r="E396" s="289" t="s">
        <v>4068</v>
      </c>
      <c r="F396" s="96" t="s">
        <v>141</v>
      </c>
      <c r="G396" s="290">
        <f t="shared" si="17"/>
        <v>1</v>
      </c>
      <c r="H396" s="291" t="s">
        <v>101</v>
      </c>
      <c r="I396" s="188">
        <f t="shared" si="18"/>
        <v>1</v>
      </c>
      <c r="J396" s="188" t="e">
        <f>+IF(#REF!="Issued",1,IF(#REF!="Not Issued",2,"Nil"))</f>
        <v>#REF!</v>
      </c>
      <c r="K396" s="188" t="s">
        <v>4030</v>
      </c>
      <c r="L396" s="292"/>
      <c r="M396" s="96"/>
    </row>
    <row r="397" spans="1:13" ht="15.75" customHeight="1" x14ac:dyDescent="0.2">
      <c r="A397" s="288">
        <f t="shared" si="19"/>
        <v>30</v>
      </c>
      <c r="B397" s="637" t="s">
        <v>4074</v>
      </c>
      <c r="C397" s="638">
        <v>65424</v>
      </c>
      <c r="D397" s="639" t="s">
        <v>4075</v>
      </c>
      <c r="E397" s="289" t="s">
        <v>4076</v>
      </c>
      <c r="F397" s="96" t="s">
        <v>166</v>
      </c>
      <c r="G397" s="290">
        <f t="shared" si="17"/>
        <v>2</v>
      </c>
      <c r="H397" s="291" t="s">
        <v>101</v>
      </c>
      <c r="I397" s="188">
        <f t="shared" si="18"/>
        <v>1</v>
      </c>
      <c r="J397" s="188" t="e">
        <f>+IF(#REF!="Issued",1,IF(#REF!="Not Issued",2,"Nil"))</f>
        <v>#REF!</v>
      </c>
      <c r="K397" s="188" t="s">
        <v>4032</v>
      </c>
      <c r="L397" s="292"/>
      <c r="M397" s="96"/>
    </row>
    <row r="398" spans="1:13" ht="15.75" customHeight="1" x14ac:dyDescent="0.2">
      <c r="A398" s="288">
        <f t="shared" si="19"/>
        <v>31</v>
      </c>
      <c r="B398" s="637" t="s">
        <v>4078</v>
      </c>
      <c r="C398" s="638">
        <v>65692</v>
      </c>
      <c r="D398" s="639" t="s">
        <v>4079</v>
      </c>
      <c r="E398" s="289" t="s">
        <v>4080</v>
      </c>
      <c r="F398" s="96" t="s">
        <v>141</v>
      </c>
      <c r="G398" s="290">
        <f t="shared" si="17"/>
        <v>1</v>
      </c>
      <c r="H398" s="291" t="s">
        <v>101</v>
      </c>
      <c r="I398" s="188">
        <f t="shared" si="18"/>
        <v>1</v>
      </c>
      <c r="J398" s="188" t="e">
        <f>+IF(#REF!="Issued",1,IF(#REF!="Not Issued",2,"Nil"))</f>
        <v>#REF!</v>
      </c>
      <c r="K398" s="188" t="s">
        <v>4036</v>
      </c>
      <c r="L398" s="292"/>
      <c r="M398" s="96"/>
    </row>
    <row r="399" spans="1:13" ht="15.75" customHeight="1" x14ac:dyDescent="0.2">
      <c r="A399" s="288">
        <f t="shared" si="19"/>
        <v>32</v>
      </c>
      <c r="B399" s="637" t="s">
        <v>4082</v>
      </c>
      <c r="C399" s="638">
        <v>64533</v>
      </c>
      <c r="D399" s="639" t="s">
        <v>4083</v>
      </c>
      <c r="E399" s="289" t="s">
        <v>4084</v>
      </c>
      <c r="F399" s="96" t="s">
        <v>166</v>
      </c>
      <c r="G399" s="290">
        <f t="shared" si="17"/>
        <v>2</v>
      </c>
      <c r="H399" s="291" t="s">
        <v>101</v>
      </c>
      <c r="I399" s="188">
        <f t="shared" si="18"/>
        <v>1</v>
      </c>
      <c r="J399" s="188" t="e">
        <f>+IF(#REF!="Issued",1,IF(#REF!="Not Issued",2,"Nil"))</f>
        <v>#REF!</v>
      </c>
      <c r="K399" s="188" t="s">
        <v>4040</v>
      </c>
      <c r="L399" s="292"/>
      <c r="M399" s="96"/>
    </row>
    <row r="400" spans="1:13" ht="15.75" customHeight="1" x14ac:dyDescent="0.2">
      <c r="A400" s="288">
        <f t="shared" si="19"/>
        <v>33</v>
      </c>
      <c r="B400" s="649" t="s">
        <v>3915</v>
      </c>
      <c r="C400" s="638">
        <v>65672</v>
      </c>
      <c r="D400" s="639" t="s">
        <v>3916</v>
      </c>
      <c r="E400" s="289" t="s">
        <v>3917</v>
      </c>
      <c r="F400" s="96" t="s">
        <v>141</v>
      </c>
      <c r="G400" s="290">
        <f t="shared" si="17"/>
        <v>1</v>
      </c>
      <c r="H400" s="291" t="s">
        <v>19</v>
      </c>
      <c r="I400" s="188">
        <f t="shared" si="18"/>
        <v>5</v>
      </c>
      <c r="J400" s="188" t="e">
        <f>+IF(#REF!="Issued",1,IF(#REF!="Not Issued",2,"Nil"))</f>
        <v>#REF!</v>
      </c>
      <c r="K400" s="188" t="s">
        <v>4044</v>
      </c>
      <c r="L400" s="292"/>
      <c r="M400" s="96"/>
    </row>
    <row r="401" spans="1:13" ht="15.75" customHeight="1" x14ac:dyDescent="0.2">
      <c r="A401" s="288">
        <f t="shared" si="19"/>
        <v>34</v>
      </c>
      <c r="B401" s="649" t="s">
        <v>3927</v>
      </c>
      <c r="C401" s="638">
        <v>65660</v>
      </c>
      <c r="D401" s="639" t="s">
        <v>3928</v>
      </c>
      <c r="E401" s="289" t="s">
        <v>3929</v>
      </c>
      <c r="F401" s="96" t="s">
        <v>166</v>
      </c>
      <c r="G401" s="290">
        <f t="shared" si="17"/>
        <v>2</v>
      </c>
      <c r="H401" s="291" t="s">
        <v>19</v>
      </c>
      <c r="I401" s="188">
        <f t="shared" si="18"/>
        <v>5</v>
      </c>
      <c r="J401" s="188" t="e">
        <f>+IF(#REF!="Issued",1,IF(#REF!="Not Issued",2,"Nil"))</f>
        <v>#REF!</v>
      </c>
      <c r="K401" s="188" t="s">
        <v>4048</v>
      </c>
      <c r="L401" s="292"/>
      <c r="M401" s="96"/>
    </row>
    <row r="402" spans="1:13" ht="15.75" customHeight="1" x14ac:dyDescent="0.2">
      <c r="A402" s="288">
        <f t="shared" si="19"/>
        <v>35</v>
      </c>
      <c r="B402" s="649" t="s">
        <v>3939</v>
      </c>
      <c r="C402" s="638">
        <v>57188</v>
      </c>
      <c r="D402" s="639" t="s">
        <v>3940</v>
      </c>
      <c r="E402" s="289" t="s">
        <v>446</v>
      </c>
      <c r="F402" s="96" t="s">
        <v>166</v>
      </c>
      <c r="G402" s="290">
        <f t="shared" si="17"/>
        <v>2</v>
      </c>
      <c r="H402" s="291" t="s">
        <v>19</v>
      </c>
      <c r="I402" s="188">
        <f t="shared" si="18"/>
        <v>5</v>
      </c>
      <c r="J402" s="188" t="e">
        <f>+IF(#REF!="Issued",1,IF(#REF!="Not Issued",2,"Nil"))</f>
        <v>#REF!</v>
      </c>
      <c r="K402" s="188" t="s">
        <v>4052</v>
      </c>
      <c r="L402" s="292"/>
      <c r="M402" s="96"/>
    </row>
    <row r="403" spans="1:13" ht="15.75" customHeight="1" x14ac:dyDescent="0.2">
      <c r="A403" s="288">
        <f t="shared" si="19"/>
        <v>36</v>
      </c>
      <c r="B403" s="649" t="s">
        <v>3948</v>
      </c>
      <c r="C403" s="638">
        <v>65677</v>
      </c>
      <c r="D403" s="639" t="s">
        <v>3949</v>
      </c>
      <c r="E403" s="289" t="s">
        <v>2594</v>
      </c>
      <c r="F403" s="96" t="s">
        <v>141</v>
      </c>
      <c r="G403" s="290">
        <f t="shared" si="17"/>
        <v>1</v>
      </c>
      <c r="H403" s="291" t="s">
        <v>19</v>
      </c>
      <c r="I403" s="188">
        <f t="shared" si="18"/>
        <v>5</v>
      </c>
      <c r="J403" s="188" t="e">
        <f>+IF(#REF!="Issued",1,IF(#REF!="Not Issued",2,"Nil"))</f>
        <v>#REF!</v>
      </c>
      <c r="K403" s="188" t="s">
        <v>4056</v>
      </c>
      <c r="L403" s="292"/>
      <c r="M403" s="96"/>
    </row>
    <row r="404" spans="1:13" ht="15.75" customHeight="1" x14ac:dyDescent="0.2">
      <c r="A404" s="288">
        <f t="shared" si="19"/>
        <v>37</v>
      </c>
      <c r="B404" s="649" t="s">
        <v>3967</v>
      </c>
      <c r="C404" s="638">
        <v>64523</v>
      </c>
      <c r="D404" s="639" t="s">
        <v>3968</v>
      </c>
      <c r="E404" s="289" t="s">
        <v>3969</v>
      </c>
      <c r="F404" s="96" t="s">
        <v>166</v>
      </c>
      <c r="G404" s="290">
        <f t="shared" si="17"/>
        <v>2</v>
      </c>
      <c r="H404" s="291" t="s">
        <v>19</v>
      </c>
      <c r="I404" s="188">
        <f t="shared" si="18"/>
        <v>5</v>
      </c>
      <c r="J404" s="188" t="e">
        <f>+IF(#REF!="Issued",1,IF(#REF!="Not Issued",2,"Nil"))</f>
        <v>#REF!</v>
      </c>
      <c r="K404" s="188" t="s">
        <v>4060</v>
      </c>
      <c r="L404" s="292"/>
      <c r="M404" s="96"/>
    </row>
    <row r="405" spans="1:13" ht="15.75" customHeight="1" x14ac:dyDescent="0.2">
      <c r="A405" s="288">
        <f t="shared" si="19"/>
        <v>38</v>
      </c>
      <c r="B405" s="649" t="s">
        <v>3986</v>
      </c>
      <c r="C405" s="638">
        <v>65684</v>
      </c>
      <c r="D405" s="639" t="s">
        <v>3987</v>
      </c>
      <c r="E405" s="289" t="s">
        <v>3988</v>
      </c>
      <c r="F405" s="96" t="s">
        <v>166</v>
      </c>
      <c r="G405" s="290">
        <f t="shared" si="17"/>
        <v>2</v>
      </c>
      <c r="H405" s="291" t="s">
        <v>19</v>
      </c>
      <c r="I405" s="188">
        <f t="shared" si="18"/>
        <v>5</v>
      </c>
      <c r="J405" s="188" t="e">
        <f>+IF(#REF!="Issued",1,IF(#REF!="Not Issued",2,"Nil"))</f>
        <v>#REF!</v>
      </c>
      <c r="K405" s="188" t="s">
        <v>4063</v>
      </c>
      <c r="L405" s="292"/>
      <c r="M405" s="96"/>
    </row>
    <row r="406" spans="1:13" ht="15.75" customHeight="1" x14ac:dyDescent="0.2">
      <c r="A406" s="288">
        <f t="shared" si="19"/>
        <v>39</v>
      </c>
      <c r="B406" s="649" t="s">
        <v>3996</v>
      </c>
      <c r="C406" s="638">
        <v>60367</v>
      </c>
      <c r="D406" s="639" t="s">
        <v>3997</v>
      </c>
      <c r="E406" s="289" t="s">
        <v>3998</v>
      </c>
      <c r="F406" s="96" t="s">
        <v>141</v>
      </c>
      <c r="G406" s="290">
        <f t="shared" si="17"/>
        <v>1</v>
      </c>
      <c r="H406" s="291" t="s">
        <v>19</v>
      </c>
      <c r="I406" s="188">
        <f t="shared" si="18"/>
        <v>5</v>
      </c>
      <c r="J406" s="188" t="e">
        <f>+IF(#REF!="Issued",1,IF(#REF!="Not Issued",2,"Nil"))</f>
        <v>#REF!</v>
      </c>
      <c r="K406" s="188" t="s">
        <v>4065</v>
      </c>
      <c r="L406" s="292"/>
      <c r="M406" s="96"/>
    </row>
    <row r="407" spans="1:13" ht="15.75" customHeight="1" x14ac:dyDescent="0.2">
      <c r="A407" s="288">
        <f t="shared" si="19"/>
        <v>40</v>
      </c>
      <c r="B407" s="649" t="s">
        <v>4006</v>
      </c>
      <c r="C407" s="638">
        <v>64524</v>
      </c>
      <c r="D407" s="639" t="s">
        <v>4007</v>
      </c>
      <c r="E407" s="289" t="s">
        <v>4008</v>
      </c>
      <c r="F407" s="96" t="s">
        <v>166</v>
      </c>
      <c r="G407" s="290">
        <f t="shared" si="17"/>
        <v>2</v>
      </c>
      <c r="H407" s="291" t="s">
        <v>19</v>
      </c>
      <c r="I407" s="188">
        <f t="shared" si="18"/>
        <v>5</v>
      </c>
      <c r="J407" s="188" t="e">
        <f>+IF(#REF!="Issued",1,IF(#REF!="Not Issued",2,"Nil"))</f>
        <v>#REF!</v>
      </c>
      <c r="K407" s="188" t="s">
        <v>4069</v>
      </c>
      <c r="L407" s="292"/>
      <c r="M407" s="96"/>
    </row>
    <row r="408" spans="1:13" ht="15.75" customHeight="1" x14ac:dyDescent="0.2">
      <c r="A408" s="288">
        <f t="shared" si="19"/>
        <v>41</v>
      </c>
      <c r="B408" s="649" t="s">
        <v>4037</v>
      </c>
      <c r="C408" s="638">
        <v>65421</v>
      </c>
      <c r="D408" s="639" t="s">
        <v>4038</v>
      </c>
      <c r="E408" s="289" t="s">
        <v>4039</v>
      </c>
      <c r="F408" s="96" t="s">
        <v>166</v>
      </c>
      <c r="G408" s="290">
        <f t="shared" si="17"/>
        <v>2</v>
      </c>
      <c r="H408" s="291" t="s">
        <v>19</v>
      </c>
      <c r="I408" s="188">
        <f t="shared" si="18"/>
        <v>5</v>
      </c>
      <c r="J408" s="188" t="e">
        <f>+IF(#REF!="Issued",1,IF(#REF!="Not Issued",2,"Nil"))</f>
        <v>#REF!</v>
      </c>
      <c r="K408" s="188" t="s">
        <v>4073</v>
      </c>
      <c r="L408" s="292"/>
      <c r="M408" s="96"/>
    </row>
    <row r="409" spans="1:13" ht="15.75" customHeight="1" x14ac:dyDescent="0.2">
      <c r="A409" s="288">
        <f t="shared" si="19"/>
        <v>42</v>
      </c>
      <c r="B409" s="649" t="s">
        <v>4045</v>
      </c>
      <c r="C409" s="638">
        <v>65689</v>
      </c>
      <c r="D409" s="639" t="s">
        <v>4046</v>
      </c>
      <c r="E409" s="289" t="s">
        <v>4047</v>
      </c>
      <c r="F409" s="96" t="s">
        <v>166</v>
      </c>
      <c r="G409" s="290">
        <f t="shared" si="17"/>
        <v>2</v>
      </c>
      <c r="H409" s="291" t="s">
        <v>19</v>
      </c>
      <c r="I409" s="188">
        <f t="shared" si="18"/>
        <v>5</v>
      </c>
      <c r="J409" s="188" t="e">
        <f>+IF(#REF!="Issued",1,IF(#REF!="Not Issued",2,"Nil"))</f>
        <v>#REF!</v>
      </c>
      <c r="K409" s="188" t="s">
        <v>4077</v>
      </c>
      <c r="L409" s="292"/>
      <c r="M409" s="96"/>
    </row>
    <row r="410" spans="1:13" ht="15.75" customHeight="1" x14ac:dyDescent="0.2">
      <c r="A410" s="288">
        <f t="shared" si="19"/>
        <v>43</v>
      </c>
      <c r="B410" s="649" t="s">
        <v>4057</v>
      </c>
      <c r="C410" s="638">
        <v>64530</v>
      </c>
      <c r="D410" s="639" t="s">
        <v>4058</v>
      </c>
      <c r="E410" s="289" t="s">
        <v>4059</v>
      </c>
      <c r="F410" s="96" t="s">
        <v>166</v>
      </c>
      <c r="G410" s="290">
        <f t="shared" si="17"/>
        <v>2</v>
      </c>
      <c r="H410" s="291" t="s">
        <v>19</v>
      </c>
      <c r="I410" s="188">
        <f t="shared" si="18"/>
        <v>5</v>
      </c>
      <c r="J410" s="188" t="e">
        <f>+IF(#REF!="Issued",1,IF(#REF!="Not Issued",2,"Nil"))</f>
        <v>#REF!</v>
      </c>
      <c r="K410" s="188" t="s">
        <v>4081</v>
      </c>
      <c r="L410" s="292"/>
      <c r="M410" s="96"/>
    </row>
    <row r="411" spans="1:13" ht="15.75" customHeight="1" x14ac:dyDescent="0.2">
      <c r="A411" s="288">
        <f t="shared" si="19"/>
        <v>44</v>
      </c>
      <c r="B411" s="649" t="s">
        <v>4070</v>
      </c>
      <c r="C411" s="638">
        <v>64532</v>
      </c>
      <c r="D411" s="639" t="s">
        <v>4071</v>
      </c>
      <c r="E411" s="289" t="s">
        <v>4072</v>
      </c>
      <c r="F411" s="96" t="s">
        <v>166</v>
      </c>
      <c r="G411" s="290">
        <f t="shared" si="17"/>
        <v>2</v>
      </c>
      <c r="H411" s="291" t="s">
        <v>19</v>
      </c>
      <c r="I411" s="188">
        <f t="shared" si="18"/>
        <v>5</v>
      </c>
      <c r="J411" s="188" t="e">
        <f>+IF(#REF!="Issued",1,IF(#REF!="Not Issued",2,"Nil"))</f>
        <v>#REF!</v>
      </c>
      <c r="K411" s="188" t="s">
        <v>4085</v>
      </c>
      <c r="L411" s="292"/>
      <c r="M411" s="96" t="s">
        <v>4086</v>
      </c>
    </row>
    <row r="412" spans="1:13" ht="11.25" customHeight="1" x14ac:dyDescent="0.2">
      <c r="A412" s="293"/>
      <c r="B412" s="343"/>
      <c r="C412" s="139"/>
      <c r="D412" s="344"/>
      <c r="E412" s="345"/>
      <c r="F412" s="346"/>
      <c r="G412" s="105"/>
      <c r="H412" s="347"/>
      <c r="I412" s="105"/>
      <c r="J412" s="239"/>
      <c r="K412" s="239"/>
      <c r="L412" s="229"/>
    </row>
    <row r="413" spans="1:13" s="352" customFormat="1" ht="16.5" thickBot="1" x14ac:dyDescent="0.3">
      <c r="A413" s="306" t="s">
        <v>4087</v>
      </c>
      <c r="B413" s="211"/>
      <c r="C413" s="307"/>
      <c r="D413" s="348"/>
      <c r="E413" s="349"/>
      <c r="F413" s="350"/>
      <c r="G413" s="350"/>
      <c r="H413" s="350"/>
      <c r="I413" s="350"/>
      <c r="J413" s="350"/>
      <c r="K413" s="350"/>
      <c r="L413" s="350"/>
    </row>
    <row r="414" spans="1:13" s="352" customFormat="1" x14ac:dyDescent="0.25">
      <c r="A414" s="310" t="s">
        <v>100</v>
      </c>
      <c r="B414" s="200">
        <f>+COUNTIF(G368:G411,1)</f>
        <v>17</v>
      </c>
      <c r="C414" s="311"/>
      <c r="D414" s="202" t="s">
        <v>101</v>
      </c>
      <c r="E414" s="203"/>
      <c r="F414" s="200"/>
      <c r="G414" s="200"/>
      <c r="H414" s="200">
        <f>+COUNTIF(I368:I411,1)</f>
        <v>32</v>
      </c>
      <c r="I414" s="313"/>
      <c r="J414" s="350"/>
      <c r="K414" s="350"/>
      <c r="L414" s="350"/>
    </row>
    <row r="415" spans="1:13" s="352" customFormat="1" x14ac:dyDescent="0.25">
      <c r="A415" s="314" t="s">
        <v>112</v>
      </c>
      <c r="B415" s="211">
        <f>+COUNTIF(G368:G411,2)</f>
        <v>27</v>
      </c>
      <c r="C415" s="307"/>
      <c r="D415" s="315" t="s">
        <v>19</v>
      </c>
      <c r="E415" s="318"/>
      <c r="F415" s="211"/>
      <c r="G415" s="309"/>
      <c r="H415" s="211">
        <f>+COUNTIF(I368:I411,5)</f>
        <v>12</v>
      </c>
      <c r="I415" s="309"/>
      <c r="J415" s="351"/>
      <c r="K415" s="351"/>
      <c r="L415" s="350"/>
    </row>
    <row r="416" spans="1:13" s="352" customFormat="1" ht="16.5" thickBot="1" x14ac:dyDescent="0.3">
      <c r="A416" s="320" t="s">
        <v>0</v>
      </c>
      <c r="B416" s="224">
        <f>SUM(B414:B415)</f>
        <v>44</v>
      </c>
      <c r="C416" s="321"/>
      <c r="D416" s="220" t="s">
        <v>0</v>
      </c>
      <c r="E416" s="259"/>
      <c r="F416" s="224"/>
      <c r="G416" s="323"/>
      <c r="H416" s="241">
        <f>SUM(H414:H415)</f>
        <v>44</v>
      </c>
      <c r="I416" s="323"/>
      <c r="J416" s="353"/>
      <c r="K416" s="354"/>
      <c r="L416" s="354"/>
    </row>
    <row r="421" spans="1:13" ht="32.25" thickBot="1" x14ac:dyDescent="0.65">
      <c r="A421" s="335" t="s">
        <v>4088</v>
      </c>
      <c r="B421" s="335"/>
      <c r="C421" s="335"/>
      <c r="D421" s="335"/>
      <c r="E421" s="335"/>
      <c r="F421" s="335"/>
      <c r="G421" s="335"/>
      <c r="H421" s="335"/>
      <c r="I421" s="335"/>
      <c r="J421" s="335"/>
      <c r="K421" s="335"/>
      <c r="L421" s="335"/>
    </row>
    <row r="422" spans="1:13" s="342" customFormat="1" ht="32.25" thickBot="1" x14ac:dyDescent="0.3">
      <c r="A422" s="324" t="s">
        <v>86</v>
      </c>
      <c r="B422" s="325" t="s">
        <v>87</v>
      </c>
      <c r="C422" s="326" t="s">
        <v>88</v>
      </c>
      <c r="D422" s="327" t="s">
        <v>89</v>
      </c>
      <c r="E422" s="328" t="s">
        <v>90</v>
      </c>
      <c r="F422" s="329" t="s">
        <v>300</v>
      </c>
      <c r="G422" s="329"/>
      <c r="H422" s="330" t="s">
        <v>301</v>
      </c>
      <c r="I422" s="330"/>
      <c r="J422" s="331" t="s">
        <v>93</v>
      </c>
      <c r="K422" s="332"/>
      <c r="L422" s="333" t="s">
        <v>94</v>
      </c>
    </row>
    <row r="423" spans="1:13" ht="15.75" customHeight="1" x14ac:dyDescent="0.2">
      <c r="A423" s="288">
        <v>1</v>
      </c>
      <c r="B423" s="637" t="s">
        <v>4089</v>
      </c>
      <c r="C423" s="638">
        <v>64921</v>
      </c>
      <c r="D423" s="639" t="s">
        <v>4090</v>
      </c>
      <c r="E423" s="289" t="s">
        <v>4091</v>
      </c>
      <c r="F423" s="96" t="s">
        <v>166</v>
      </c>
      <c r="G423" s="290">
        <f t="shared" ref="G423:G454" si="20">+IF(F423="M",1,IF(F423="f",2,IF(F423="Civ",3,"Error")))</f>
        <v>2</v>
      </c>
      <c r="H423" s="291" t="s">
        <v>101</v>
      </c>
      <c r="I423" s="188">
        <f t="shared" ref="I423:I486" si="21">+IF(H423="Incomplete",5,IF(H423="Complete",1,IF(H423="Incomplete",2,IF(H423="Left",3,IF(H423="Dropped",4,"Error")))))</f>
        <v>1</v>
      </c>
      <c r="J423" s="188" t="e">
        <f>+IF(#REF!="Issued",1,IF(#REF!="Not Issued",2,"Nil"))</f>
        <v>#REF!</v>
      </c>
      <c r="K423" s="188" t="s">
        <v>4092</v>
      </c>
      <c r="L423" s="292"/>
      <c r="M423" s="96" t="s">
        <v>4093</v>
      </c>
    </row>
    <row r="424" spans="1:13" ht="15.75" customHeight="1" x14ac:dyDescent="0.2">
      <c r="A424" s="288">
        <v>2</v>
      </c>
      <c r="B424" s="637" t="s">
        <v>4094</v>
      </c>
      <c r="C424" s="638">
        <v>64922</v>
      </c>
      <c r="D424" s="639" t="s">
        <v>4095</v>
      </c>
      <c r="E424" s="289" t="s">
        <v>4096</v>
      </c>
      <c r="F424" s="96" t="s">
        <v>166</v>
      </c>
      <c r="G424" s="290">
        <f t="shared" si="20"/>
        <v>2</v>
      </c>
      <c r="H424" s="291" t="s">
        <v>101</v>
      </c>
      <c r="I424" s="188">
        <f t="shared" si="21"/>
        <v>1</v>
      </c>
      <c r="J424" s="188" t="e">
        <f>+IF(#REF!="Issued",1,IF(#REF!="Not Issued",2,"Nil"))</f>
        <v>#REF!</v>
      </c>
      <c r="K424" s="188" t="s">
        <v>4097</v>
      </c>
      <c r="L424" s="292"/>
      <c r="M424" s="96" t="s">
        <v>4098</v>
      </c>
    </row>
    <row r="425" spans="1:13" ht="15.75" customHeight="1" x14ac:dyDescent="0.2">
      <c r="A425" s="288">
        <f>+A424+1</f>
        <v>3</v>
      </c>
      <c r="B425" s="637" t="s">
        <v>4099</v>
      </c>
      <c r="C425" s="638">
        <v>64923</v>
      </c>
      <c r="D425" s="639" t="s">
        <v>4100</v>
      </c>
      <c r="E425" s="289" t="s">
        <v>4101</v>
      </c>
      <c r="F425" s="96" t="s">
        <v>166</v>
      </c>
      <c r="G425" s="290">
        <f t="shared" si="20"/>
        <v>2</v>
      </c>
      <c r="H425" s="291" t="s">
        <v>101</v>
      </c>
      <c r="I425" s="188">
        <f t="shared" si="21"/>
        <v>1</v>
      </c>
      <c r="J425" s="188" t="e">
        <f>+IF(#REF!="Issued",1,IF(#REF!="Not Issued",2,"Nil"))</f>
        <v>#REF!</v>
      </c>
      <c r="K425" s="188" t="s">
        <v>4102</v>
      </c>
      <c r="L425" s="292"/>
      <c r="M425" s="96" t="s">
        <v>4103</v>
      </c>
    </row>
    <row r="426" spans="1:13" ht="15.75" customHeight="1" x14ac:dyDescent="0.2">
      <c r="A426" s="288">
        <f t="shared" ref="A426:A488" si="22">+A425+1</f>
        <v>4</v>
      </c>
      <c r="B426" s="637" t="s">
        <v>4109</v>
      </c>
      <c r="C426" s="638">
        <v>64925</v>
      </c>
      <c r="D426" s="639" t="s">
        <v>4110</v>
      </c>
      <c r="E426" s="289" t="s">
        <v>4111</v>
      </c>
      <c r="F426" s="96" t="s">
        <v>166</v>
      </c>
      <c r="G426" s="290">
        <f t="shared" si="20"/>
        <v>2</v>
      </c>
      <c r="H426" s="291" t="s">
        <v>101</v>
      </c>
      <c r="I426" s="188">
        <f t="shared" si="21"/>
        <v>1</v>
      </c>
      <c r="J426" s="188" t="e">
        <f>+IF(#REF!="Issued",1,IF(#REF!="Not Issued",2,"Nil"))</f>
        <v>#REF!</v>
      </c>
      <c r="K426" s="188" t="s">
        <v>4107</v>
      </c>
      <c r="L426" s="292"/>
      <c r="M426" s="96" t="s">
        <v>4108</v>
      </c>
    </row>
    <row r="427" spans="1:13" ht="15.75" customHeight="1" x14ac:dyDescent="0.2">
      <c r="A427" s="288">
        <f t="shared" si="22"/>
        <v>5</v>
      </c>
      <c r="B427" s="637" t="s">
        <v>4114</v>
      </c>
      <c r="C427" s="638">
        <v>64926</v>
      </c>
      <c r="D427" s="639" t="s">
        <v>4115</v>
      </c>
      <c r="E427" s="289" t="s">
        <v>4116</v>
      </c>
      <c r="F427" s="96" t="s">
        <v>141</v>
      </c>
      <c r="G427" s="290">
        <f t="shared" si="20"/>
        <v>1</v>
      </c>
      <c r="H427" s="291" t="s">
        <v>101</v>
      </c>
      <c r="I427" s="188">
        <f t="shared" si="21"/>
        <v>1</v>
      </c>
      <c r="J427" s="188" t="e">
        <f>+IF(#REF!="Issued",1,IF(#REF!="Not Issued",2,"Nil"))</f>
        <v>#REF!</v>
      </c>
      <c r="K427" s="188" t="s">
        <v>4112</v>
      </c>
      <c r="L427" s="292"/>
      <c r="M427" s="96" t="s">
        <v>4113</v>
      </c>
    </row>
    <row r="428" spans="1:13" ht="15.75" customHeight="1" x14ac:dyDescent="0.2">
      <c r="A428" s="288">
        <f t="shared" si="22"/>
        <v>6</v>
      </c>
      <c r="B428" s="637" t="s">
        <v>4119</v>
      </c>
      <c r="C428" s="638">
        <v>64927</v>
      </c>
      <c r="D428" s="639" t="s">
        <v>4120</v>
      </c>
      <c r="E428" s="289" t="s">
        <v>4121</v>
      </c>
      <c r="F428" s="96" t="s">
        <v>166</v>
      </c>
      <c r="G428" s="290">
        <f t="shared" si="20"/>
        <v>2</v>
      </c>
      <c r="H428" s="291" t="s">
        <v>101</v>
      </c>
      <c r="I428" s="188">
        <f t="shared" si="21"/>
        <v>1</v>
      </c>
      <c r="J428" s="188" t="e">
        <f>+IF(#REF!="Issued",1,IF(#REF!="Not Issued",2,"Nil"))</f>
        <v>#REF!</v>
      </c>
      <c r="K428" s="188" t="s">
        <v>4117</v>
      </c>
      <c r="L428" s="292"/>
      <c r="M428" s="96" t="s">
        <v>4118</v>
      </c>
    </row>
    <row r="429" spans="1:13" ht="15.75" customHeight="1" x14ac:dyDescent="0.2">
      <c r="A429" s="288">
        <f t="shared" si="22"/>
        <v>7</v>
      </c>
      <c r="B429" s="637" t="s">
        <v>4124</v>
      </c>
      <c r="C429" s="638">
        <v>64928</v>
      </c>
      <c r="D429" s="639" t="s">
        <v>4125</v>
      </c>
      <c r="E429" s="289" t="s">
        <v>4126</v>
      </c>
      <c r="F429" s="96" t="s">
        <v>141</v>
      </c>
      <c r="G429" s="290">
        <f t="shared" si="20"/>
        <v>1</v>
      </c>
      <c r="H429" s="291" t="s">
        <v>101</v>
      </c>
      <c r="I429" s="188">
        <f t="shared" si="21"/>
        <v>1</v>
      </c>
      <c r="J429" s="188" t="e">
        <f>+IF(#REF!="Issued",1,IF(#REF!="Not Issued",2,"Nil"))</f>
        <v>#REF!</v>
      </c>
      <c r="K429" s="188" t="s">
        <v>4122</v>
      </c>
      <c r="L429" s="292"/>
      <c r="M429" s="96" t="s">
        <v>4123</v>
      </c>
    </row>
    <row r="430" spans="1:13" ht="15.75" customHeight="1" x14ac:dyDescent="0.2">
      <c r="A430" s="288">
        <f t="shared" si="22"/>
        <v>8</v>
      </c>
      <c r="B430" s="637" t="s">
        <v>4129</v>
      </c>
      <c r="C430" s="638">
        <v>64929</v>
      </c>
      <c r="D430" s="639" t="s">
        <v>1452</v>
      </c>
      <c r="E430" s="289" t="s">
        <v>3081</v>
      </c>
      <c r="F430" s="96" t="s">
        <v>141</v>
      </c>
      <c r="G430" s="290">
        <f t="shared" si="20"/>
        <v>1</v>
      </c>
      <c r="H430" s="291" t="s">
        <v>101</v>
      </c>
      <c r="I430" s="188">
        <f t="shared" si="21"/>
        <v>1</v>
      </c>
      <c r="J430" s="188" t="e">
        <f>+IF(#REF!="Issued",1,IF(#REF!="Not Issued",2,"Nil"))</f>
        <v>#REF!</v>
      </c>
      <c r="K430" s="188" t="s">
        <v>4127</v>
      </c>
      <c r="L430" s="292"/>
      <c r="M430" s="96" t="s">
        <v>4128</v>
      </c>
    </row>
    <row r="431" spans="1:13" ht="15.75" customHeight="1" x14ac:dyDescent="0.2">
      <c r="A431" s="288">
        <f t="shared" si="22"/>
        <v>9</v>
      </c>
      <c r="B431" s="637" t="s">
        <v>4132</v>
      </c>
      <c r="C431" s="638">
        <v>64930</v>
      </c>
      <c r="D431" s="639" t="s">
        <v>4133</v>
      </c>
      <c r="E431" s="289" t="s">
        <v>3143</v>
      </c>
      <c r="F431" s="96" t="s">
        <v>166</v>
      </c>
      <c r="G431" s="290">
        <f t="shared" si="20"/>
        <v>2</v>
      </c>
      <c r="H431" s="291" t="s">
        <v>101</v>
      </c>
      <c r="I431" s="188">
        <f t="shared" si="21"/>
        <v>1</v>
      </c>
      <c r="J431" s="188" t="e">
        <f>+IF(#REF!="Issued",1,IF(#REF!="Not Issued",2,"Nil"))</f>
        <v>#REF!</v>
      </c>
      <c r="K431" s="188" t="s">
        <v>4130</v>
      </c>
      <c r="L431" s="292"/>
      <c r="M431" s="96" t="s">
        <v>4131</v>
      </c>
    </row>
    <row r="432" spans="1:13" ht="15.75" customHeight="1" x14ac:dyDescent="0.2">
      <c r="A432" s="288">
        <f t="shared" si="22"/>
        <v>10</v>
      </c>
      <c r="B432" s="637" t="s">
        <v>4136</v>
      </c>
      <c r="C432" s="638">
        <v>64931</v>
      </c>
      <c r="D432" s="639" t="s">
        <v>4137</v>
      </c>
      <c r="E432" s="289" t="s">
        <v>3143</v>
      </c>
      <c r="F432" s="96" t="s">
        <v>166</v>
      </c>
      <c r="G432" s="290">
        <f t="shared" si="20"/>
        <v>2</v>
      </c>
      <c r="H432" s="291" t="s">
        <v>101</v>
      </c>
      <c r="I432" s="188">
        <f t="shared" si="21"/>
        <v>1</v>
      </c>
      <c r="J432" s="188" t="e">
        <f>+IF(#REF!="Issued",1,IF(#REF!="Not Issued",2,"Nil"))</f>
        <v>#REF!</v>
      </c>
      <c r="K432" s="188" t="s">
        <v>4134</v>
      </c>
      <c r="L432" s="292"/>
      <c r="M432" s="96" t="s">
        <v>4135</v>
      </c>
    </row>
    <row r="433" spans="1:13" ht="15.75" customHeight="1" x14ac:dyDescent="0.2">
      <c r="A433" s="288">
        <f t="shared" si="22"/>
        <v>11</v>
      </c>
      <c r="B433" s="637" t="s">
        <v>4140</v>
      </c>
      <c r="C433" s="638">
        <v>64932</v>
      </c>
      <c r="D433" s="639" t="s">
        <v>4141</v>
      </c>
      <c r="E433" s="289" t="s">
        <v>351</v>
      </c>
      <c r="F433" s="96" t="s">
        <v>166</v>
      </c>
      <c r="G433" s="290">
        <f t="shared" si="20"/>
        <v>2</v>
      </c>
      <c r="H433" s="291" t="s">
        <v>101</v>
      </c>
      <c r="I433" s="188">
        <f t="shared" si="21"/>
        <v>1</v>
      </c>
      <c r="J433" s="188" t="e">
        <f>+IF(#REF!="Issued",1,IF(#REF!="Not Issued",2,"Nil"))</f>
        <v>#REF!</v>
      </c>
      <c r="K433" s="188" t="s">
        <v>4138</v>
      </c>
      <c r="L433" s="292"/>
      <c r="M433" s="96" t="s">
        <v>4139</v>
      </c>
    </row>
    <row r="434" spans="1:13" ht="15.75" customHeight="1" x14ac:dyDescent="0.2">
      <c r="A434" s="288">
        <f t="shared" si="22"/>
        <v>12</v>
      </c>
      <c r="B434" s="637" t="s">
        <v>4144</v>
      </c>
      <c r="C434" s="638">
        <v>64933</v>
      </c>
      <c r="D434" s="639" t="s">
        <v>4145</v>
      </c>
      <c r="E434" s="289" t="s">
        <v>4146</v>
      </c>
      <c r="F434" s="96" t="s">
        <v>166</v>
      </c>
      <c r="G434" s="290">
        <f t="shared" si="20"/>
        <v>2</v>
      </c>
      <c r="H434" s="291" t="s">
        <v>101</v>
      </c>
      <c r="I434" s="188">
        <f t="shared" si="21"/>
        <v>1</v>
      </c>
      <c r="J434" s="188" t="e">
        <f>+IF(#REF!="Issued",1,IF(#REF!="Not Issued",2,"Nil"))</f>
        <v>#REF!</v>
      </c>
      <c r="K434" s="188" t="s">
        <v>4142</v>
      </c>
      <c r="L434" s="292"/>
      <c r="M434" s="96" t="s">
        <v>4143</v>
      </c>
    </row>
    <row r="435" spans="1:13" ht="15.75" customHeight="1" x14ac:dyDescent="0.2">
      <c r="A435" s="288">
        <f t="shared" si="22"/>
        <v>13</v>
      </c>
      <c r="B435" s="637" t="s">
        <v>4158</v>
      </c>
      <c r="C435" s="638">
        <v>64936</v>
      </c>
      <c r="D435" s="639" t="s">
        <v>4159</v>
      </c>
      <c r="E435" s="289" t="s">
        <v>4160</v>
      </c>
      <c r="F435" s="96" t="s">
        <v>141</v>
      </c>
      <c r="G435" s="290">
        <f t="shared" si="20"/>
        <v>1</v>
      </c>
      <c r="H435" s="291" t="s">
        <v>101</v>
      </c>
      <c r="I435" s="188">
        <f t="shared" si="21"/>
        <v>1</v>
      </c>
      <c r="J435" s="188" t="e">
        <f>+IF(#REF!="Issued",1,IF(#REF!="Not Issued",2,"Nil"))</f>
        <v>#REF!</v>
      </c>
      <c r="K435" s="188" t="s">
        <v>4147</v>
      </c>
      <c r="L435" s="292"/>
      <c r="M435" s="96" t="s">
        <v>4148</v>
      </c>
    </row>
    <row r="436" spans="1:13" ht="15.75" customHeight="1" x14ac:dyDescent="0.2">
      <c r="A436" s="288">
        <f t="shared" si="22"/>
        <v>14</v>
      </c>
      <c r="B436" s="637" t="s">
        <v>4163</v>
      </c>
      <c r="C436" s="638">
        <v>64937</v>
      </c>
      <c r="D436" s="639" t="s">
        <v>4164</v>
      </c>
      <c r="E436" s="289" t="s">
        <v>4165</v>
      </c>
      <c r="F436" s="96" t="s">
        <v>166</v>
      </c>
      <c r="G436" s="290">
        <f t="shared" si="20"/>
        <v>2</v>
      </c>
      <c r="H436" s="291" t="s">
        <v>101</v>
      </c>
      <c r="I436" s="188">
        <f t="shared" si="21"/>
        <v>1</v>
      </c>
      <c r="J436" s="188" t="e">
        <f>+IF(#REF!="Issued",1,IF(#REF!="Not Issued",2,"Nil"))</f>
        <v>#REF!</v>
      </c>
      <c r="K436" s="188" t="s">
        <v>4152</v>
      </c>
      <c r="L436" s="292"/>
      <c r="M436" s="96" t="s">
        <v>4153</v>
      </c>
    </row>
    <row r="437" spans="1:13" ht="15.75" customHeight="1" x14ac:dyDescent="0.2">
      <c r="A437" s="288">
        <f t="shared" si="22"/>
        <v>15</v>
      </c>
      <c r="B437" s="637" t="s">
        <v>4168</v>
      </c>
      <c r="C437" s="638">
        <v>64938</v>
      </c>
      <c r="D437" s="639" t="s">
        <v>4169</v>
      </c>
      <c r="E437" s="289" t="s">
        <v>4170</v>
      </c>
      <c r="F437" s="96" t="s">
        <v>141</v>
      </c>
      <c r="G437" s="290">
        <f t="shared" si="20"/>
        <v>1</v>
      </c>
      <c r="H437" s="291" t="s">
        <v>101</v>
      </c>
      <c r="I437" s="188">
        <f t="shared" si="21"/>
        <v>1</v>
      </c>
      <c r="J437" s="188" t="e">
        <f>+IF(#REF!="Issued",1,IF(#REF!="Not Issued",2,"Nil"))</f>
        <v>#REF!</v>
      </c>
      <c r="K437" s="188" t="s">
        <v>4156</v>
      </c>
      <c r="L437" s="292"/>
      <c r="M437" s="96" t="s">
        <v>4157</v>
      </c>
    </row>
    <row r="438" spans="1:13" ht="15.75" customHeight="1" x14ac:dyDescent="0.2">
      <c r="A438" s="288">
        <f t="shared" si="22"/>
        <v>16</v>
      </c>
      <c r="B438" s="637" t="s">
        <v>4173</v>
      </c>
      <c r="C438" s="638">
        <v>64939</v>
      </c>
      <c r="D438" s="639" t="s">
        <v>4174</v>
      </c>
      <c r="E438" s="289" t="s">
        <v>1999</v>
      </c>
      <c r="F438" s="96" t="s">
        <v>166</v>
      </c>
      <c r="G438" s="290">
        <f t="shared" si="20"/>
        <v>2</v>
      </c>
      <c r="H438" s="291" t="s">
        <v>101</v>
      </c>
      <c r="I438" s="188">
        <f t="shared" si="21"/>
        <v>1</v>
      </c>
      <c r="J438" s="188" t="e">
        <f>+IF(#REF!="Issued",1,IF(#REF!="Not Issued",2,"Nil"))</f>
        <v>#REF!</v>
      </c>
      <c r="K438" s="188" t="s">
        <v>4161</v>
      </c>
      <c r="L438" s="299"/>
      <c r="M438" s="297" t="s">
        <v>4162</v>
      </c>
    </row>
    <row r="439" spans="1:13" ht="15.75" customHeight="1" x14ac:dyDescent="0.2">
      <c r="A439" s="288">
        <f t="shared" si="22"/>
        <v>17</v>
      </c>
      <c r="B439" s="637" t="s">
        <v>4181</v>
      </c>
      <c r="C439" s="638">
        <v>64941</v>
      </c>
      <c r="D439" s="639" t="s">
        <v>4182</v>
      </c>
      <c r="E439" s="289" t="s">
        <v>4183</v>
      </c>
      <c r="F439" s="96" t="s">
        <v>141</v>
      </c>
      <c r="G439" s="290">
        <f t="shared" si="20"/>
        <v>1</v>
      </c>
      <c r="H439" s="291" t="s">
        <v>101</v>
      </c>
      <c r="I439" s="188">
        <f t="shared" si="21"/>
        <v>1</v>
      </c>
      <c r="J439" s="188" t="e">
        <f>+IF(#REF!="Issued",1,IF(#REF!="Not Issued",2,"Nil"))</f>
        <v>#REF!</v>
      </c>
      <c r="K439" s="188" t="s">
        <v>4166</v>
      </c>
      <c r="L439" s="292"/>
      <c r="M439" s="96" t="s">
        <v>4167</v>
      </c>
    </row>
    <row r="440" spans="1:13" ht="15.75" customHeight="1" x14ac:dyDescent="0.2">
      <c r="A440" s="288">
        <f t="shared" si="22"/>
        <v>18</v>
      </c>
      <c r="B440" s="637" t="s">
        <v>4190</v>
      </c>
      <c r="C440" s="638">
        <v>64943</v>
      </c>
      <c r="D440" s="639" t="s">
        <v>4191</v>
      </c>
      <c r="E440" s="289" t="s">
        <v>4192</v>
      </c>
      <c r="F440" s="96" t="s">
        <v>166</v>
      </c>
      <c r="G440" s="290">
        <f t="shared" si="20"/>
        <v>2</v>
      </c>
      <c r="H440" s="291" t="s">
        <v>101</v>
      </c>
      <c r="I440" s="188">
        <f t="shared" si="21"/>
        <v>1</v>
      </c>
      <c r="J440" s="188" t="e">
        <f>+IF(#REF!="Issued",1,IF(#REF!="Not Issued",2,"Nil"))</f>
        <v>#REF!</v>
      </c>
      <c r="K440" s="188" t="s">
        <v>4171</v>
      </c>
      <c r="L440" s="292"/>
      <c r="M440" s="96" t="s">
        <v>4172</v>
      </c>
    </row>
    <row r="441" spans="1:13" ht="15.75" customHeight="1" x14ac:dyDescent="0.2">
      <c r="A441" s="288">
        <f t="shared" si="22"/>
        <v>19</v>
      </c>
      <c r="B441" s="637" t="s">
        <v>4205</v>
      </c>
      <c r="C441" s="638">
        <v>64945</v>
      </c>
      <c r="D441" s="639" t="s">
        <v>4206</v>
      </c>
      <c r="E441" s="289" t="s">
        <v>4207</v>
      </c>
      <c r="F441" s="96" t="s">
        <v>166</v>
      </c>
      <c r="G441" s="290">
        <f t="shared" si="20"/>
        <v>2</v>
      </c>
      <c r="H441" s="291" t="s">
        <v>101</v>
      </c>
      <c r="I441" s="188">
        <f t="shared" si="21"/>
        <v>1</v>
      </c>
      <c r="J441" s="188" t="e">
        <f>+IF(#REF!="Issued",1,IF(#REF!="Not Issued",2,"Nil"))</f>
        <v>#REF!</v>
      </c>
      <c r="K441" s="188" t="s">
        <v>4175</v>
      </c>
      <c r="L441" s="292"/>
      <c r="M441" s="96" t="s">
        <v>4176</v>
      </c>
    </row>
    <row r="442" spans="1:13" ht="15.75" customHeight="1" x14ac:dyDescent="0.2">
      <c r="A442" s="288">
        <f t="shared" si="22"/>
        <v>20</v>
      </c>
      <c r="B442" s="637" t="s">
        <v>4210</v>
      </c>
      <c r="C442" s="638">
        <v>64946</v>
      </c>
      <c r="D442" s="639" t="s">
        <v>4211</v>
      </c>
      <c r="E442" s="289" t="s">
        <v>4212</v>
      </c>
      <c r="F442" s="96" t="s">
        <v>166</v>
      </c>
      <c r="G442" s="290">
        <f t="shared" si="20"/>
        <v>2</v>
      </c>
      <c r="H442" s="291" t="s">
        <v>101</v>
      </c>
      <c r="I442" s="188">
        <f t="shared" si="21"/>
        <v>1</v>
      </c>
      <c r="J442" s="188" t="e">
        <f>+IF(#REF!="Issued",1,IF(#REF!="Not Issued",2,"Nil"))</f>
        <v>#REF!</v>
      </c>
      <c r="K442" s="188" t="s">
        <v>4179</v>
      </c>
      <c r="L442" s="292"/>
      <c r="M442" s="96" t="s">
        <v>4180</v>
      </c>
    </row>
    <row r="443" spans="1:13" ht="15.75" customHeight="1" x14ac:dyDescent="0.2">
      <c r="A443" s="288">
        <f t="shared" si="22"/>
        <v>21</v>
      </c>
      <c r="B443" s="637" t="s">
        <v>4214</v>
      </c>
      <c r="C443" s="638">
        <v>64947</v>
      </c>
      <c r="D443" s="639" t="s">
        <v>4215</v>
      </c>
      <c r="E443" s="289" t="s">
        <v>4216</v>
      </c>
      <c r="F443" s="96" t="s">
        <v>166</v>
      </c>
      <c r="G443" s="290">
        <f t="shared" si="20"/>
        <v>2</v>
      </c>
      <c r="H443" s="291" t="s">
        <v>101</v>
      </c>
      <c r="I443" s="188">
        <f t="shared" si="21"/>
        <v>1</v>
      </c>
      <c r="J443" s="188" t="e">
        <f>+IF(#REF!="Issued",1,IF(#REF!="Not Issued",2,"Nil"))</f>
        <v>#REF!</v>
      </c>
      <c r="K443" s="188" t="s">
        <v>4184</v>
      </c>
      <c r="L443" s="292"/>
      <c r="M443" s="96" t="s">
        <v>4185</v>
      </c>
    </row>
    <row r="444" spans="1:13" ht="15.75" customHeight="1" x14ac:dyDescent="0.2">
      <c r="A444" s="288">
        <f t="shared" si="22"/>
        <v>22</v>
      </c>
      <c r="B444" s="637" t="s">
        <v>4218</v>
      </c>
      <c r="C444" s="638">
        <v>64948</v>
      </c>
      <c r="D444" s="639" t="s">
        <v>4219</v>
      </c>
      <c r="E444" s="289" t="s">
        <v>4220</v>
      </c>
      <c r="F444" s="96" t="s">
        <v>166</v>
      </c>
      <c r="G444" s="290">
        <f t="shared" si="20"/>
        <v>2</v>
      </c>
      <c r="H444" s="291" t="s">
        <v>101</v>
      </c>
      <c r="I444" s="188">
        <f t="shared" si="21"/>
        <v>1</v>
      </c>
      <c r="J444" s="188" t="e">
        <f>+IF(#REF!="Issued",1,IF(#REF!="Not Issued",2,"Nil"))</f>
        <v>#REF!</v>
      </c>
      <c r="K444" s="188" t="s">
        <v>4188</v>
      </c>
      <c r="L444" s="292"/>
      <c r="M444" s="96" t="s">
        <v>4189</v>
      </c>
    </row>
    <row r="445" spans="1:13" ht="15.75" customHeight="1" x14ac:dyDescent="0.2">
      <c r="A445" s="288">
        <f t="shared" si="22"/>
        <v>23</v>
      </c>
      <c r="B445" s="637" t="s">
        <v>4222</v>
      </c>
      <c r="C445" s="638">
        <v>64949</v>
      </c>
      <c r="D445" s="639" t="s">
        <v>4223</v>
      </c>
      <c r="E445" s="289" t="s">
        <v>4224</v>
      </c>
      <c r="F445" s="96" t="s">
        <v>141</v>
      </c>
      <c r="G445" s="290">
        <f t="shared" si="20"/>
        <v>1</v>
      </c>
      <c r="H445" s="291" t="s">
        <v>101</v>
      </c>
      <c r="I445" s="188">
        <f t="shared" si="21"/>
        <v>1</v>
      </c>
      <c r="J445" s="188" t="e">
        <f>+IF(#REF!="Issued",1,IF(#REF!="Not Issued",2,"Nil"))</f>
        <v>#REF!</v>
      </c>
      <c r="K445" s="188" t="s">
        <v>4193</v>
      </c>
      <c r="L445" s="292"/>
      <c r="M445" s="96" t="s">
        <v>4194</v>
      </c>
    </row>
    <row r="446" spans="1:13" ht="15.75" customHeight="1" x14ac:dyDescent="0.2">
      <c r="A446" s="288">
        <f t="shared" si="22"/>
        <v>24</v>
      </c>
      <c r="B446" s="637" t="s">
        <v>4230</v>
      </c>
      <c r="C446" s="638">
        <v>64950</v>
      </c>
      <c r="D446" s="639" t="s">
        <v>4231</v>
      </c>
      <c r="E446" s="289" t="s">
        <v>4232</v>
      </c>
      <c r="F446" s="96" t="s">
        <v>141</v>
      </c>
      <c r="G446" s="290">
        <f t="shared" si="20"/>
        <v>1</v>
      </c>
      <c r="H446" s="291" t="s">
        <v>101</v>
      </c>
      <c r="I446" s="188">
        <f t="shared" si="21"/>
        <v>1</v>
      </c>
      <c r="J446" s="188" t="e">
        <f>+IF(#REF!="Issued",1,IF(#REF!="Not Issued",2,"Nil"))</f>
        <v>#REF!</v>
      </c>
      <c r="K446" s="188" t="s">
        <v>4198</v>
      </c>
      <c r="L446" s="292"/>
      <c r="M446" s="96" t="s">
        <v>4199</v>
      </c>
    </row>
    <row r="447" spans="1:13" ht="15.75" customHeight="1" x14ac:dyDescent="0.2">
      <c r="A447" s="288">
        <f t="shared" si="22"/>
        <v>25</v>
      </c>
      <c r="B447" s="637" t="s">
        <v>4234</v>
      </c>
      <c r="C447" s="638">
        <v>64951</v>
      </c>
      <c r="D447" s="639" t="s">
        <v>4235</v>
      </c>
      <c r="E447" s="289" t="s">
        <v>4236</v>
      </c>
      <c r="F447" s="96" t="s">
        <v>141</v>
      </c>
      <c r="G447" s="290">
        <f t="shared" si="20"/>
        <v>1</v>
      </c>
      <c r="H447" s="291" t="s">
        <v>101</v>
      </c>
      <c r="I447" s="188">
        <f t="shared" si="21"/>
        <v>1</v>
      </c>
      <c r="J447" s="188" t="e">
        <f>+IF(#REF!="Issued",1,IF(#REF!="Not Issued",2,"Nil"))</f>
        <v>#REF!</v>
      </c>
      <c r="K447" s="188" t="s">
        <v>4203</v>
      </c>
      <c r="L447" s="292"/>
      <c r="M447" s="96" t="s">
        <v>4204</v>
      </c>
    </row>
    <row r="448" spans="1:13" ht="15.75" customHeight="1" x14ac:dyDescent="0.2">
      <c r="A448" s="288">
        <f t="shared" si="22"/>
        <v>26</v>
      </c>
      <c r="B448" s="637" t="s">
        <v>4238</v>
      </c>
      <c r="C448" s="638">
        <v>64952</v>
      </c>
      <c r="D448" s="639" t="s">
        <v>4239</v>
      </c>
      <c r="E448" s="289" t="s">
        <v>4240</v>
      </c>
      <c r="F448" s="96" t="s">
        <v>141</v>
      </c>
      <c r="G448" s="290">
        <f t="shared" si="20"/>
        <v>1</v>
      </c>
      <c r="H448" s="291" t="s">
        <v>101</v>
      </c>
      <c r="I448" s="188">
        <f t="shared" si="21"/>
        <v>1</v>
      </c>
      <c r="J448" s="188" t="e">
        <f>+IF(#REF!="Issued",1,IF(#REF!="Not Issued",2,"Nil"))</f>
        <v>#REF!</v>
      </c>
      <c r="K448" s="188" t="s">
        <v>4208</v>
      </c>
      <c r="L448" s="292"/>
      <c r="M448" s="96" t="s">
        <v>4209</v>
      </c>
    </row>
    <row r="449" spans="1:13" ht="15.75" customHeight="1" x14ac:dyDescent="0.2">
      <c r="A449" s="288">
        <f t="shared" si="22"/>
        <v>27</v>
      </c>
      <c r="B449" s="637" t="s">
        <v>4242</v>
      </c>
      <c r="C449" s="638">
        <v>64953</v>
      </c>
      <c r="D449" s="639" t="s">
        <v>4243</v>
      </c>
      <c r="E449" s="289" t="s">
        <v>4244</v>
      </c>
      <c r="F449" s="96" t="s">
        <v>166</v>
      </c>
      <c r="G449" s="290">
        <f t="shared" si="20"/>
        <v>2</v>
      </c>
      <c r="H449" s="291" t="s">
        <v>101</v>
      </c>
      <c r="I449" s="188">
        <f t="shared" si="21"/>
        <v>1</v>
      </c>
      <c r="J449" s="188" t="e">
        <f>+IF(#REF!="Issued",1,IF(#REF!="Not Issued",2,"Nil"))</f>
        <v>#REF!</v>
      </c>
      <c r="K449" s="188" t="s">
        <v>4213</v>
      </c>
      <c r="L449" s="292"/>
      <c r="M449" s="96"/>
    </row>
    <row r="450" spans="1:13" ht="15.75" customHeight="1" x14ac:dyDescent="0.2">
      <c r="A450" s="288">
        <f t="shared" si="22"/>
        <v>28</v>
      </c>
      <c r="B450" s="637" t="s">
        <v>4250</v>
      </c>
      <c r="C450" s="638">
        <v>64955</v>
      </c>
      <c r="D450" s="639" t="s">
        <v>4251</v>
      </c>
      <c r="E450" s="289" t="s">
        <v>4252</v>
      </c>
      <c r="F450" s="96" t="s">
        <v>166</v>
      </c>
      <c r="G450" s="290">
        <f t="shared" si="20"/>
        <v>2</v>
      </c>
      <c r="H450" s="291" t="s">
        <v>101</v>
      </c>
      <c r="I450" s="188">
        <f t="shared" si="21"/>
        <v>1</v>
      </c>
      <c r="J450" s="188" t="e">
        <f>+IF(#REF!="Issued",1,IF(#REF!="Not Issued",2,"Nil"))</f>
        <v>#REF!</v>
      </c>
      <c r="K450" s="188" t="s">
        <v>4217</v>
      </c>
      <c r="L450" s="292"/>
      <c r="M450" s="96"/>
    </row>
    <row r="451" spans="1:13" ht="15.75" customHeight="1" x14ac:dyDescent="0.2">
      <c r="A451" s="288">
        <f t="shared" si="22"/>
        <v>29</v>
      </c>
      <c r="B451" s="637" t="s">
        <v>4254</v>
      </c>
      <c r="C451" s="638">
        <v>64956</v>
      </c>
      <c r="D451" s="639" t="s">
        <v>4255</v>
      </c>
      <c r="E451" s="289" t="s">
        <v>4256</v>
      </c>
      <c r="F451" s="96" t="s">
        <v>166</v>
      </c>
      <c r="G451" s="290">
        <f t="shared" si="20"/>
        <v>2</v>
      </c>
      <c r="H451" s="291" t="s">
        <v>101</v>
      </c>
      <c r="I451" s="188">
        <f t="shared" si="21"/>
        <v>1</v>
      </c>
      <c r="J451" s="188" t="e">
        <f>+IF(#REF!="Issued",1,IF(#REF!="Not Issued",2,"Nil"))</f>
        <v>#REF!</v>
      </c>
      <c r="K451" s="188" t="s">
        <v>4221</v>
      </c>
      <c r="L451" s="292"/>
      <c r="M451" s="96"/>
    </row>
    <row r="452" spans="1:13" ht="15.75" customHeight="1" x14ac:dyDescent="0.2">
      <c r="A452" s="288">
        <f t="shared" si="22"/>
        <v>30</v>
      </c>
      <c r="B452" s="637" t="s">
        <v>4270</v>
      </c>
      <c r="C452" s="638">
        <v>64960</v>
      </c>
      <c r="D452" s="639" t="s">
        <v>4271</v>
      </c>
      <c r="E452" s="289" t="s">
        <v>4272</v>
      </c>
      <c r="F452" s="96" t="s">
        <v>141</v>
      </c>
      <c r="G452" s="290">
        <f t="shared" si="20"/>
        <v>1</v>
      </c>
      <c r="H452" s="291" t="s">
        <v>101</v>
      </c>
      <c r="I452" s="188">
        <f t="shared" si="21"/>
        <v>1</v>
      </c>
      <c r="J452" s="188" t="e">
        <f>+IF(#REF!="Issued",1,IF(#REF!="Not Issued",2,"Nil"))</f>
        <v>#REF!</v>
      </c>
      <c r="K452" s="188" t="s">
        <v>4225</v>
      </c>
      <c r="L452" s="292"/>
      <c r="M452" s="96"/>
    </row>
    <row r="453" spans="1:13" ht="15.75" customHeight="1" x14ac:dyDescent="0.2">
      <c r="A453" s="288">
        <f t="shared" si="22"/>
        <v>31</v>
      </c>
      <c r="B453" s="637" t="s">
        <v>4274</v>
      </c>
      <c r="C453" s="638">
        <v>64961</v>
      </c>
      <c r="D453" s="639" t="s">
        <v>4275</v>
      </c>
      <c r="E453" s="289" t="s">
        <v>4276</v>
      </c>
      <c r="F453" s="96" t="s">
        <v>141</v>
      </c>
      <c r="G453" s="290">
        <f t="shared" si="20"/>
        <v>1</v>
      </c>
      <c r="H453" s="291" t="s">
        <v>101</v>
      </c>
      <c r="I453" s="188">
        <f t="shared" si="21"/>
        <v>1</v>
      </c>
      <c r="J453" s="188" t="e">
        <f>+IF(#REF!="Issued",1,IF(#REF!="Not Issued",2,"Nil"))</f>
        <v>#REF!</v>
      </c>
      <c r="K453" s="188" t="s">
        <v>4229</v>
      </c>
      <c r="L453" s="292"/>
      <c r="M453" s="96"/>
    </row>
    <row r="454" spans="1:13" ht="15.75" customHeight="1" x14ac:dyDescent="0.2">
      <c r="A454" s="288">
        <f t="shared" si="22"/>
        <v>32</v>
      </c>
      <c r="B454" s="637" t="s">
        <v>4278</v>
      </c>
      <c r="C454" s="638">
        <v>66237</v>
      </c>
      <c r="D454" s="639" t="s">
        <v>4279</v>
      </c>
      <c r="E454" s="289" t="s">
        <v>4280</v>
      </c>
      <c r="F454" s="96" t="s">
        <v>166</v>
      </c>
      <c r="G454" s="290">
        <f t="shared" si="20"/>
        <v>2</v>
      </c>
      <c r="H454" s="291" t="s">
        <v>101</v>
      </c>
      <c r="I454" s="188">
        <f t="shared" si="21"/>
        <v>1</v>
      </c>
      <c r="J454" s="188" t="e">
        <f>+IF(#REF!="Issued",1,IF(#REF!="Not Issued",2,"Nil"))</f>
        <v>#REF!</v>
      </c>
      <c r="K454" s="188" t="s">
        <v>4233</v>
      </c>
      <c r="L454" s="292"/>
      <c r="M454" s="96"/>
    </row>
    <row r="455" spans="1:13" ht="15.75" customHeight="1" x14ac:dyDescent="0.2">
      <c r="A455" s="288">
        <f t="shared" si="22"/>
        <v>33</v>
      </c>
      <c r="B455" s="637" t="s">
        <v>4286</v>
      </c>
      <c r="C455" s="638">
        <v>64963</v>
      </c>
      <c r="D455" s="639" t="s">
        <v>4287</v>
      </c>
      <c r="E455" s="289" t="s">
        <v>4288</v>
      </c>
      <c r="F455" s="96" t="s">
        <v>141</v>
      </c>
      <c r="G455" s="290">
        <f t="shared" ref="G455:G486" si="23">+IF(F455="M",1,IF(F455="f",2,IF(F455="Civ",3,"Error")))</f>
        <v>1</v>
      </c>
      <c r="H455" s="291" t="s">
        <v>101</v>
      </c>
      <c r="I455" s="188">
        <f t="shared" si="21"/>
        <v>1</v>
      </c>
      <c r="J455" s="188" t="e">
        <f>+IF(#REF!="Issued",1,IF(#REF!="Not Issued",2,"Nil"))</f>
        <v>#REF!</v>
      </c>
      <c r="K455" s="188" t="s">
        <v>4237</v>
      </c>
      <c r="L455" s="292"/>
      <c r="M455" s="96"/>
    </row>
    <row r="456" spans="1:13" ht="15.75" customHeight="1" x14ac:dyDescent="0.2">
      <c r="A456" s="288">
        <f t="shared" si="22"/>
        <v>34</v>
      </c>
      <c r="B456" s="637" t="s">
        <v>4294</v>
      </c>
      <c r="C456" s="638">
        <v>64964</v>
      </c>
      <c r="D456" s="639" t="s">
        <v>4295</v>
      </c>
      <c r="E456" s="289" t="s">
        <v>4296</v>
      </c>
      <c r="F456" s="96" t="s">
        <v>141</v>
      </c>
      <c r="G456" s="290">
        <f t="shared" si="23"/>
        <v>1</v>
      </c>
      <c r="H456" s="291" t="s">
        <v>101</v>
      </c>
      <c r="I456" s="188">
        <f t="shared" si="21"/>
        <v>1</v>
      </c>
      <c r="J456" s="188" t="e">
        <f>+IF(#REF!="Issued",1,IF(#REF!="Not Issued",2,"Nil"))</f>
        <v>#REF!</v>
      </c>
      <c r="K456" s="188" t="s">
        <v>4241</v>
      </c>
      <c r="L456" s="292"/>
      <c r="M456" s="96"/>
    </row>
    <row r="457" spans="1:13" ht="15.75" customHeight="1" x14ac:dyDescent="0.2">
      <c r="A457" s="288">
        <f t="shared" si="22"/>
        <v>35</v>
      </c>
      <c r="B457" s="637" t="s">
        <v>4298</v>
      </c>
      <c r="C457" s="638">
        <v>64965</v>
      </c>
      <c r="D457" s="639" t="s">
        <v>4299</v>
      </c>
      <c r="E457" s="289" t="s">
        <v>4300</v>
      </c>
      <c r="F457" s="96" t="s">
        <v>166</v>
      </c>
      <c r="G457" s="290">
        <f t="shared" si="23"/>
        <v>2</v>
      </c>
      <c r="H457" s="291" t="s">
        <v>101</v>
      </c>
      <c r="I457" s="188">
        <f t="shared" si="21"/>
        <v>1</v>
      </c>
      <c r="J457" s="188" t="e">
        <f>+IF(#REF!="Issued",1,IF(#REF!="Not Issued",2,"Nil"))</f>
        <v>#REF!</v>
      </c>
      <c r="K457" s="188" t="s">
        <v>4245</v>
      </c>
      <c r="L457" s="292"/>
      <c r="M457" s="96"/>
    </row>
    <row r="458" spans="1:13" ht="15.75" customHeight="1" x14ac:dyDescent="0.2">
      <c r="A458" s="288">
        <f t="shared" si="22"/>
        <v>36</v>
      </c>
      <c r="B458" s="637" t="s">
        <v>4302</v>
      </c>
      <c r="C458" s="638">
        <v>64966</v>
      </c>
      <c r="D458" s="639" t="s">
        <v>4303</v>
      </c>
      <c r="E458" s="289" t="s">
        <v>4304</v>
      </c>
      <c r="F458" s="96" t="s">
        <v>166</v>
      </c>
      <c r="G458" s="290">
        <f t="shared" si="23"/>
        <v>2</v>
      </c>
      <c r="H458" s="291" t="s">
        <v>101</v>
      </c>
      <c r="I458" s="188">
        <f t="shared" si="21"/>
        <v>1</v>
      </c>
      <c r="J458" s="188" t="e">
        <f>+IF(#REF!="Issued",1,IF(#REF!="Not Issued",2,"Nil"))</f>
        <v>#REF!</v>
      </c>
      <c r="K458" s="188" t="s">
        <v>4249</v>
      </c>
      <c r="L458" s="292"/>
      <c r="M458" s="96"/>
    </row>
    <row r="459" spans="1:13" ht="15.75" customHeight="1" x14ac:dyDescent="0.2">
      <c r="A459" s="288">
        <f t="shared" si="22"/>
        <v>37</v>
      </c>
      <c r="B459" s="637" t="s">
        <v>4309</v>
      </c>
      <c r="C459" s="638">
        <v>64968</v>
      </c>
      <c r="D459" s="639" t="s">
        <v>4310</v>
      </c>
      <c r="E459" s="289" t="s">
        <v>4311</v>
      </c>
      <c r="F459" s="96" t="s">
        <v>141</v>
      </c>
      <c r="G459" s="290">
        <f t="shared" si="23"/>
        <v>1</v>
      </c>
      <c r="H459" s="291" t="s">
        <v>101</v>
      </c>
      <c r="I459" s="188">
        <f t="shared" si="21"/>
        <v>1</v>
      </c>
      <c r="J459" s="188" t="e">
        <f>+IF(#REF!="Issued",1,IF(#REF!="Not Issued",2,"Nil"))</f>
        <v>#REF!</v>
      </c>
      <c r="K459" s="188" t="s">
        <v>4253</v>
      </c>
      <c r="L459" s="292"/>
      <c r="M459" s="96"/>
    </row>
    <row r="460" spans="1:13" ht="15.75" customHeight="1" x14ac:dyDescent="0.2">
      <c r="A460" s="288">
        <f t="shared" si="22"/>
        <v>38</v>
      </c>
      <c r="B460" s="637" t="s">
        <v>4313</v>
      </c>
      <c r="C460" s="638">
        <v>64969</v>
      </c>
      <c r="D460" s="639" t="s">
        <v>4314</v>
      </c>
      <c r="E460" s="289" t="s">
        <v>1004</v>
      </c>
      <c r="F460" s="96" t="s">
        <v>141</v>
      </c>
      <c r="G460" s="290">
        <f t="shared" si="23"/>
        <v>1</v>
      </c>
      <c r="H460" s="291" t="s">
        <v>101</v>
      </c>
      <c r="I460" s="188">
        <f t="shared" si="21"/>
        <v>1</v>
      </c>
      <c r="J460" s="188" t="e">
        <f>+IF(#REF!="Issued",1,IF(#REF!="Not Issued",2,"Nil"))</f>
        <v>#REF!</v>
      </c>
      <c r="K460" s="188" t="s">
        <v>4257</v>
      </c>
      <c r="L460" s="292"/>
      <c r="M460" s="96"/>
    </row>
    <row r="461" spans="1:13" ht="15.75" customHeight="1" x14ac:dyDescent="0.2">
      <c r="A461" s="288">
        <f t="shared" si="22"/>
        <v>39</v>
      </c>
      <c r="B461" s="637" t="s">
        <v>4316</v>
      </c>
      <c r="C461" s="638">
        <v>64970</v>
      </c>
      <c r="D461" s="639" t="s">
        <v>4317</v>
      </c>
      <c r="E461" s="289" t="s">
        <v>3661</v>
      </c>
      <c r="F461" s="96" t="s">
        <v>141</v>
      </c>
      <c r="G461" s="290">
        <f t="shared" si="23"/>
        <v>1</v>
      </c>
      <c r="H461" s="291" t="s">
        <v>101</v>
      </c>
      <c r="I461" s="188">
        <f t="shared" si="21"/>
        <v>1</v>
      </c>
      <c r="J461" s="188" t="e">
        <f>+IF(#REF!="Issued",1,IF(#REF!="Not Issued",2,"Nil"))</f>
        <v>#REF!</v>
      </c>
      <c r="K461" s="188" t="s">
        <v>4261</v>
      </c>
      <c r="L461" s="292"/>
      <c r="M461" s="96"/>
    </row>
    <row r="462" spans="1:13" ht="15.75" customHeight="1" x14ac:dyDescent="0.2">
      <c r="A462" s="288">
        <f t="shared" si="22"/>
        <v>40</v>
      </c>
      <c r="B462" s="637" t="s">
        <v>4319</v>
      </c>
      <c r="C462" s="638">
        <v>64971</v>
      </c>
      <c r="D462" s="639" t="s">
        <v>4320</v>
      </c>
      <c r="E462" s="289" t="s">
        <v>4321</v>
      </c>
      <c r="F462" s="96" t="s">
        <v>166</v>
      </c>
      <c r="G462" s="290">
        <f t="shared" si="23"/>
        <v>2</v>
      </c>
      <c r="H462" s="291" t="s">
        <v>101</v>
      </c>
      <c r="I462" s="188">
        <f t="shared" si="21"/>
        <v>1</v>
      </c>
      <c r="J462" s="188" t="e">
        <f>+IF(#REF!="Issued",1,IF(#REF!="Not Issued",2,"Nil"))</f>
        <v>#REF!</v>
      </c>
      <c r="K462" s="188" t="s">
        <v>4265</v>
      </c>
      <c r="L462" s="292"/>
      <c r="M462" s="96"/>
    </row>
    <row r="463" spans="1:13" ht="15.75" customHeight="1" x14ac:dyDescent="0.2">
      <c r="A463" s="288">
        <f t="shared" si="22"/>
        <v>41</v>
      </c>
      <c r="B463" s="637" t="s">
        <v>4323</v>
      </c>
      <c r="C463" s="638">
        <v>64972</v>
      </c>
      <c r="D463" s="639" t="s">
        <v>4324</v>
      </c>
      <c r="E463" s="289" t="s">
        <v>4325</v>
      </c>
      <c r="F463" s="96" t="s">
        <v>141</v>
      </c>
      <c r="G463" s="290">
        <f t="shared" si="23"/>
        <v>1</v>
      </c>
      <c r="H463" s="291" t="s">
        <v>101</v>
      </c>
      <c r="I463" s="188">
        <f t="shared" si="21"/>
        <v>1</v>
      </c>
      <c r="J463" s="188" t="e">
        <f>+IF(#REF!="Issued",1,IF(#REF!="Not Issued",2,"Nil"))</f>
        <v>#REF!</v>
      </c>
      <c r="K463" s="188" t="s">
        <v>4269</v>
      </c>
      <c r="L463" s="292"/>
      <c r="M463" s="96"/>
    </row>
    <row r="464" spans="1:13" ht="15.75" customHeight="1" x14ac:dyDescent="0.2">
      <c r="A464" s="288">
        <f t="shared" si="22"/>
        <v>42</v>
      </c>
      <c r="B464" s="637" t="s">
        <v>4327</v>
      </c>
      <c r="C464" s="638">
        <v>64973</v>
      </c>
      <c r="D464" s="639" t="s">
        <v>4328</v>
      </c>
      <c r="E464" s="289" t="s">
        <v>4329</v>
      </c>
      <c r="F464" s="96" t="s">
        <v>141</v>
      </c>
      <c r="G464" s="290">
        <f t="shared" si="23"/>
        <v>1</v>
      </c>
      <c r="H464" s="291" t="s">
        <v>101</v>
      </c>
      <c r="I464" s="188">
        <f t="shared" si="21"/>
        <v>1</v>
      </c>
      <c r="J464" s="188" t="e">
        <f>+IF(#REF!="Issued",1,IF(#REF!="Not Issued",2,"Nil"))</f>
        <v>#REF!</v>
      </c>
      <c r="K464" s="188" t="s">
        <v>4273</v>
      </c>
      <c r="L464" s="292"/>
      <c r="M464" s="96"/>
    </row>
    <row r="465" spans="1:13" ht="15.75" customHeight="1" x14ac:dyDescent="0.2">
      <c r="A465" s="288">
        <f t="shared" si="22"/>
        <v>43</v>
      </c>
      <c r="B465" s="637" t="s">
        <v>4331</v>
      </c>
      <c r="C465" s="638">
        <v>64974</v>
      </c>
      <c r="D465" s="639" t="s">
        <v>4332</v>
      </c>
      <c r="E465" s="289" t="s">
        <v>1425</v>
      </c>
      <c r="F465" s="96" t="s">
        <v>166</v>
      </c>
      <c r="G465" s="290">
        <f t="shared" si="23"/>
        <v>2</v>
      </c>
      <c r="H465" s="291" t="s">
        <v>101</v>
      </c>
      <c r="I465" s="188">
        <f t="shared" si="21"/>
        <v>1</v>
      </c>
      <c r="J465" s="188" t="e">
        <f>+IF(#REF!="Issued",1,IF(#REF!="Not Issued",2,"Nil"))</f>
        <v>#REF!</v>
      </c>
      <c r="K465" s="188" t="s">
        <v>4277</v>
      </c>
      <c r="L465" s="292"/>
      <c r="M465" s="96"/>
    </row>
    <row r="466" spans="1:13" ht="15.75" customHeight="1" x14ac:dyDescent="0.2">
      <c r="A466" s="288">
        <f t="shared" si="22"/>
        <v>44</v>
      </c>
      <c r="B466" s="637" t="s">
        <v>4341</v>
      </c>
      <c r="C466" s="638">
        <v>64977</v>
      </c>
      <c r="D466" s="639" t="s">
        <v>4342</v>
      </c>
      <c r="E466" s="289" t="s">
        <v>1146</v>
      </c>
      <c r="F466" s="96" t="s">
        <v>141</v>
      </c>
      <c r="G466" s="290">
        <f t="shared" si="23"/>
        <v>1</v>
      </c>
      <c r="H466" s="291" t="s">
        <v>101</v>
      </c>
      <c r="I466" s="188">
        <f t="shared" si="21"/>
        <v>1</v>
      </c>
      <c r="J466" s="188" t="e">
        <f>+IF(#REF!="Issued",1,IF(#REF!="Not Issued",2,"Nil"))</f>
        <v>#REF!</v>
      </c>
      <c r="K466" s="188" t="s">
        <v>4281</v>
      </c>
      <c r="L466" s="292"/>
      <c r="M466" s="96"/>
    </row>
    <row r="467" spans="1:13" ht="15.75" customHeight="1" x14ac:dyDescent="0.2">
      <c r="A467" s="288">
        <f t="shared" si="22"/>
        <v>45</v>
      </c>
      <c r="B467" s="637" t="s">
        <v>4351</v>
      </c>
      <c r="C467" s="638">
        <v>64980</v>
      </c>
      <c r="D467" s="639" t="s">
        <v>4352</v>
      </c>
      <c r="E467" s="289" t="s">
        <v>4353</v>
      </c>
      <c r="F467" s="96" t="s">
        <v>166</v>
      </c>
      <c r="G467" s="290">
        <f t="shared" si="23"/>
        <v>2</v>
      </c>
      <c r="H467" s="291" t="s">
        <v>101</v>
      </c>
      <c r="I467" s="188">
        <f t="shared" si="21"/>
        <v>1</v>
      </c>
      <c r="J467" s="188" t="e">
        <f>+IF(#REF!="Issued",1,IF(#REF!="Not Issued",2,"Nil"))</f>
        <v>#REF!</v>
      </c>
      <c r="K467" s="188" t="s">
        <v>4285</v>
      </c>
      <c r="L467" s="292"/>
      <c r="M467" s="96"/>
    </row>
    <row r="468" spans="1:13" ht="15.75" customHeight="1" x14ac:dyDescent="0.2">
      <c r="A468" s="288">
        <f t="shared" si="22"/>
        <v>46</v>
      </c>
      <c r="B468" s="637" t="s">
        <v>4355</v>
      </c>
      <c r="C468" s="638">
        <v>64981</v>
      </c>
      <c r="D468" s="639" t="s">
        <v>4356</v>
      </c>
      <c r="E468" s="289" t="s">
        <v>4357</v>
      </c>
      <c r="F468" s="96" t="s">
        <v>141</v>
      </c>
      <c r="G468" s="290">
        <f t="shared" si="23"/>
        <v>1</v>
      </c>
      <c r="H468" s="291" t="s">
        <v>101</v>
      </c>
      <c r="I468" s="188">
        <f t="shared" si="21"/>
        <v>1</v>
      </c>
      <c r="J468" s="188" t="e">
        <f>+IF(#REF!="Issued",1,IF(#REF!="Not Issued",2,"Nil"))</f>
        <v>#REF!</v>
      </c>
      <c r="K468" s="188" t="s">
        <v>4289</v>
      </c>
      <c r="L468" s="292"/>
      <c r="M468" s="96"/>
    </row>
    <row r="469" spans="1:13" ht="15.75" customHeight="1" x14ac:dyDescent="0.2">
      <c r="A469" s="288">
        <f t="shared" si="22"/>
        <v>47</v>
      </c>
      <c r="B469" s="649" t="s">
        <v>4104</v>
      </c>
      <c r="C469" s="638">
        <v>64924</v>
      </c>
      <c r="D469" s="639" t="s">
        <v>4105</v>
      </c>
      <c r="E469" s="289" t="s">
        <v>4106</v>
      </c>
      <c r="F469" s="96" t="s">
        <v>166</v>
      </c>
      <c r="G469" s="290">
        <f t="shared" si="23"/>
        <v>2</v>
      </c>
      <c r="H469" s="291" t="s">
        <v>19</v>
      </c>
      <c r="I469" s="188">
        <f t="shared" si="21"/>
        <v>5</v>
      </c>
      <c r="J469" s="188" t="e">
        <f>+IF(#REF!="Issued",1,IF(#REF!="Not Issued",2,"Nil"))</f>
        <v>#REF!</v>
      </c>
      <c r="K469" s="188" t="s">
        <v>4293</v>
      </c>
      <c r="L469" s="292"/>
      <c r="M469" s="96"/>
    </row>
    <row r="470" spans="1:13" ht="15.75" customHeight="1" x14ac:dyDescent="0.2">
      <c r="A470" s="288">
        <f t="shared" si="22"/>
        <v>48</v>
      </c>
      <c r="B470" s="649" t="s">
        <v>4149</v>
      </c>
      <c r="C470" s="638">
        <v>64934</v>
      </c>
      <c r="D470" s="639" t="s">
        <v>4150</v>
      </c>
      <c r="E470" s="289" t="s">
        <v>4151</v>
      </c>
      <c r="F470" s="96" t="s">
        <v>141</v>
      </c>
      <c r="G470" s="290">
        <f t="shared" si="23"/>
        <v>1</v>
      </c>
      <c r="H470" s="291" t="s">
        <v>19</v>
      </c>
      <c r="I470" s="188">
        <f t="shared" si="21"/>
        <v>5</v>
      </c>
      <c r="J470" s="188" t="e">
        <f>+IF(#REF!="Issued",1,IF(#REF!="Not Issued",2,"Nil"))</f>
        <v>#REF!</v>
      </c>
      <c r="K470" s="188" t="s">
        <v>4297</v>
      </c>
      <c r="L470" s="292"/>
      <c r="M470" s="96"/>
    </row>
    <row r="471" spans="1:13" ht="15.75" customHeight="1" x14ac:dyDescent="0.2">
      <c r="A471" s="288">
        <f t="shared" si="22"/>
        <v>49</v>
      </c>
      <c r="B471" s="637" t="s">
        <v>4154</v>
      </c>
      <c r="C471" s="638">
        <v>64935</v>
      </c>
      <c r="D471" s="639" t="s">
        <v>4155</v>
      </c>
      <c r="E471" s="289" t="s">
        <v>1091</v>
      </c>
      <c r="F471" s="96" t="s">
        <v>141</v>
      </c>
      <c r="G471" s="290">
        <f t="shared" si="23"/>
        <v>1</v>
      </c>
      <c r="H471" s="291" t="s">
        <v>19</v>
      </c>
      <c r="I471" s="188">
        <f t="shared" si="21"/>
        <v>5</v>
      </c>
      <c r="J471" s="188" t="e">
        <f>+IF(#REF!="Issued",1,IF(#REF!="Not Issued",2,"Nil"))</f>
        <v>#REF!</v>
      </c>
      <c r="K471" s="188" t="s">
        <v>4301</v>
      </c>
      <c r="L471" s="292"/>
      <c r="M471" s="96"/>
    </row>
    <row r="472" spans="1:13" ht="15.75" customHeight="1" x14ac:dyDescent="0.2">
      <c r="A472" s="288">
        <f t="shared" si="22"/>
        <v>50</v>
      </c>
      <c r="B472" s="649" t="s">
        <v>4177</v>
      </c>
      <c r="C472" s="638">
        <v>64940</v>
      </c>
      <c r="D472" s="639" t="s">
        <v>4178</v>
      </c>
      <c r="E472" s="289" t="s">
        <v>1406</v>
      </c>
      <c r="F472" s="96" t="s">
        <v>166</v>
      </c>
      <c r="G472" s="290">
        <f t="shared" si="23"/>
        <v>2</v>
      </c>
      <c r="H472" s="291" t="s">
        <v>19</v>
      </c>
      <c r="I472" s="188">
        <f t="shared" si="21"/>
        <v>5</v>
      </c>
      <c r="J472" s="188" t="e">
        <f>+IF(#REF!="Issued",1,IF(#REF!="Not Issued",2,"Nil"))</f>
        <v>#REF!</v>
      </c>
      <c r="K472" s="188" t="s">
        <v>4305</v>
      </c>
      <c r="L472" s="292"/>
      <c r="M472" s="96"/>
    </row>
    <row r="473" spans="1:13" ht="15.75" customHeight="1" x14ac:dyDescent="0.2">
      <c r="A473" s="288">
        <f t="shared" si="22"/>
        <v>51</v>
      </c>
      <c r="B473" s="649" t="s">
        <v>4186</v>
      </c>
      <c r="C473" s="638">
        <v>64942</v>
      </c>
      <c r="D473" s="639" t="s">
        <v>4187</v>
      </c>
      <c r="E473" s="289" t="s">
        <v>904</v>
      </c>
      <c r="F473" s="96" t="s">
        <v>166</v>
      </c>
      <c r="G473" s="290">
        <f t="shared" si="23"/>
        <v>2</v>
      </c>
      <c r="H473" s="291" t="s">
        <v>19</v>
      </c>
      <c r="I473" s="188">
        <f t="shared" si="21"/>
        <v>5</v>
      </c>
      <c r="J473" s="188" t="e">
        <f>+IF(#REF!="Issued",1,IF(#REF!="Not Issued",2,"Nil"))</f>
        <v>#REF!</v>
      </c>
      <c r="K473" s="188" t="s">
        <v>4308</v>
      </c>
      <c r="L473" s="292"/>
      <c r="M473" s="96"/>
    </row>
    <row r="474" spans="1:13" ht="15.75" customHeight="1" x14ac:dyDescent="0.2">
      <c r="A474" s="288">
        <f t="shared" si="22"/>
        <v>52</v>
      </c>
      <c r="B474" s="649" t="s">
        <v>4195</v>
      </c>
      <c r="C474" s="638">
        <v>64944</v>
      </c>
      <c r="D474" s="639" t="s">
        <v>4196</v>
      </c>
      <c r="E474" s="289" t="s">
        <v>4197</v>
      </c>
      <c r="F474" s="96" t="s">
        <v>166</v>
      </c>
      <c r="G474" s="290">
        <f t="shared" si="23"/>
        <v>2</v>
      </c>
      <c r="H474" s="291" t="s">
        <v>19</v>
      </c>
      <c r="I474" s="188">
        <f t="shared" si="21"/>
        <v>5</v>
      </c>
      <c r="J474" s="188" t="e">
        <f>+IF(#REF!="Issued",1,IF(#REF!="Not Issued",2,"Nil"))</f>
        <v>#REF!</v>
      </c>
      <c r="K474" s="188" t="s">
        <v>4312</v>
      </c>
      <c r="L474" s="292"/>
      <c r="M474" s="96"/>
    </row>
    <row r="475" spans="1:13" ht="15.75" customHeight="1" x14ac:dyDescent="0.2">
      <c r="A475" s="288">
        <f t="shared" si="22"/>
        <v>53</v>
      </c>
      <c r="B475" s="649" t="s">
        <v>4200</v>
      </c>
      <c r="C475" s="638">
        <v>66236</v>
      </c>
      <c r="D475" s="639" t="s">
        <v>4201</v>
      </c>
      <c r="E475" s="289" t="s">
        <v>4202</v>
      </c>
      <c r="F475" s="96" t="s">
        <v>166</v>
      </c>
      <c r="G475" s="290">
        <f t="shared" si="23"/>
        <v>2</v>
      </c>
      <c r="H475" s="291" t="s">
        <v>19</v>
      </c>
      <c r="I475" s="188">
        <f t="shared" si="21"/>
        <v>5</v>
      </c>
      <c r="J475" s="188" t="e">
        <f>+IF(#REF!="Issued",1,IF(#REF!="Not Issued",2,"Nil"))</f>
        <v>#REF!</v>
      </c>
      <c r="K475" s="188" t="s">
        <v>4315</v>
      </c>
      <c r="L475" s="292"/>
      <c r="M475" s="96"/>
    </row>
    <row r="476" spans="1:13" ht="15.75" customHeight="1" x14ac:dyDescent="0.2">
      <c r="A476" s="288">
        <f t="shared" si="22"/>
        <v>54</v>
      </c>
      <c r="B476" s="649" t="s">
        <v>4226</v>
      </c>
      <c r="C476" s="638">
        <v>51641</v>
      </c>
      <c r="D476" s="639" t="s">
        <v>4227</v>
      </c>
      <c r="E476" s="289" t="s">
        <v>4228</v>
      </c>
      <c r="F476" s="96" t="s">
        <v>141</v>
      </c>
      <c r="G476" s="290">
        <f t="shared" si="23"/>
        <v>1</v>
      </c>
      <c r="H476" s="291" t="s">
        <v>19</v>
      </c>
      <c r="I476" s="188">
        <f t="shared" si="21"/>
        <v>5</v>
      </c>
      <c r="J476" s="188" t="e">
        <f>+IF(#REF!="Issued",1,IF(#REF!="Not Issued",2,"Nil"))</f>
        <v>#REF!</v>
      </c>
      <c r="K476" s="188" t="s">
        <v>4318</v>
      </c>
      <c r="L476" s="292"/>
      <c r="M476" s="96"/>
    </row>
    <row r="477" spans="1:13" ht="15.75" customHeight="1" x14ac:dyDescent="0.2">
      <c r="A477" s="288">
        <f t="shared" si="22"/>
        <v>55</v>
      </c>
      <c r="B477" s="637" t="s">
        <v>4246</v>
      </c>
      <c r="C477" s="638">
        <v>64954</v>
      </c>
      <c r="D477" s="639" t="s">
        <v>4247</v>
      </c>
      <c r="E477" s="289" t="s">
        <v>4248</v>
      </c>
      <c r="F477" s="96" t="s">
        <v>166</v>
      </c>
      <c r="G477" s="290">
        <f t="shared" si="23"/>
        <v>2</v>
      </c>
      <c r="H477" s="291" t="s">
        <v>19</v>
      </c>
      <c r="I477" s="188">
        <f t="shared" si="21"/>
        <v>5</v>
      </c>
      <c r="J477" s="188" t="e">
        <f>+IF(#REF!="Issued",1,IF(#REF!="Not Issued",2,"Nil"))</f>
        <v>#REF!</v>
      </c>
      <c r="K477" s="188" t="s">
        <v>4322</v>
      </c>
      <c r="L477" s="292"/>
      <c r="M477" s="96"/>
    </row>
    <row r="478" spans="1:13" ht="15.75" customHeight="1" x14ac:dyDescent="0.2">
      <c r="A478" s="288">
        <f t="shared" si="22"/>
        <v>56</v>
      </c>
      <c r="B478" s="649" t="s">
        <v>4258</v>
      </c>
      <c r="C478" s="638">
        <v>64957</v>
      </c>
      <c r="D478" s="639" t="s">
        <v>4259</v>
      </c>
      <c r="E478" s="289" t="s">
        <v>4260</v>
      </c>
      <c r="F478" s="96" t="s">
        <v>141</v>
      </c>
      <c r="G478" s="290">
        <f t="shared" si="23"/>
        <v>1</v>
      </c>
      <c r="H478" s="291" t="s">
        <v>19</v>
      </c>
      <c r="I478" s="188">
        <f t="shared" si="21"/>
        <v>5</v>
      </c>
      <c r="J478" s="188" t="e">
        <f>+IF(#REF!="Issued",1,IF(#REF!="Not Issued",2,"Nil"))</f>
        <v>#REF!</v>
      </c>
      <c r="K478" s="188" t="s">
        <v>4326</v>
      </c>
      <c r="L478" s="292"/>
      <c r="M478" s="96"/>
    </row>
    <row r="479" spans="1:13" ht="15.75" customHeight="1" x14ac:dyDescent="0.2">
      <c r="A479" s="288">
        <f t="shared" si="22"/>
        <v>57</v>
      </c>
      <c r="B479" s="649" t="s">
        <v>4262</v>
      </c>
      <c r="C479" s="638">
        <v>64958</v>
      </c>
      <c r="D479" s="639" t="s">
        <v>4263</v>
      </c>
      <c r="E479" s="289" t="s">
        <v>4264</v>
      </c>
      <c r="F479" s="96" t="s">
        <v>141</v>
      </c>
      <c r="G479" s="290">
        <f t="shared" si="23"/>
        <v>1</v>
      </c>
      <c r="H479" s="291" t="s">
        <v>19</v>
      </c>
      <c r="I479" s="188">
        <f t="shared" si="21"/>
        <v>5</v>
      </c>
      <c r="J479" s="188" t="e">
        <f>+IF(#REF!="Issued",1,IF(#REF!="Not Issued",2,"Nil"))</f>
        <v>#REF!</v>
      </c>
      <c r="K479" s="188" t="s">
        <v>4330</v>
      </c>
      <c r="L479" s="292"/>
      <c r="M479" s="96"/>
    </row>
    <row r="480" spans="1:13" ht="15.75" customHeight="1" x14ac:dyDescent="0.2">
      <c r="A480" s="288">
        <f t="shared" si="22"/>
        <v>58</v>
      </c>
      <c r="B480" s="649" t="s">
        <v>4266</v>
      </c>
      <c r="C480" s="638">
        <v>64959</v>
      </c>
      <c r="D480" s="639" t="s">
        <v>4267</v>
      </c>
      <c r="E480" s="289" t="s">
        <v>4268</v>
      </c>
      <c r="F480" s="96" t="s">
        <v>166</v>
      </c>
      <c r="G480" s="290">
        <f t="shared" si="23"/>
        <v>2</v>
      </c>
      <c r="H480" s="291" t="s">
        <v>19</v>
      </c>
      <c r="I480" s="188">
        <f t="shared" si="21"/>
        <v>5</v>
      </c>
      <c r="J480" s="188" t="e">
        <f>+IF(#REF!="Issued",1,IF(#REF!="Not Issued",2,"Nil"))</f>
        <v>#REF!</v>
      </c>
      <c r="K480" s="188" t="s">
        <v>4333</v>
      </c>
      <c r="L480" s="292"/>
      <c r="M480" s="96"/>
    </row>
    <row r="481" spans="1:13" ht="15.75" customHeight="1" x14ac:dyDescent="0.2">
      <c r="A481" s="288">
        <f t="shared" si="22"/>
        <v>59</v>
      </c>
      <c r="B481" s="637" t="s">
        <v>4282</v>
      </c>
      <c r="C481" s="638">
        <v>64962</v>
      </c>
      <c r="D481" s="639" t="s">
        <v>4283</v>
      </c>
      <c r="E481" s="289" t="s">
        <v>4284</v>
      </c>
      <c r="F481" s="96" t="s">
        <v>141</v>
      </c>
      <c r="G481" s="290">
        <f t="shared" si="23"/>
        <v>1</v>
      </c>
      <c r="H481" s="291" t="s">
        <v>19</v>
      </c>
      <c r="I481" s="188">
        <f t="shared" si="21"/>
        <v>5</v>
      </c>
      <c r="J481" s="188" t="e">
        <f>+IF(#REF!="Issued",1,IF(#REF!="Not Issued",2,"Nil"))</f>
        <v>#REF!</v>
      </c>
      <c r="K481" s="188" t="s">
        <v>4336</v>
      </c>
      <c r="L481" s="292"/>
      <c r="M481" s="96"/>
    </row>
    <row r="482" spans="1:13" ht="15.75" customHeight="1" x14ac:dyDescent="0.2">
      <c r="A482" s="288">
        <f t="shared" si="22"/>
        <v>60</v>
      </c>
      <c r="B482" s="637" t="s">
        <v>4290</v>
      </c>
      <c r="C482" s="638">
        <v>48679</v>
      </c>
      <c r="D482" s="639" t="s">
        <v>4291</v>
      </c>
      <c r="E482" s="289" t="s">
        <v>4292</v>
      </c>
      <c r="F482" s="96" t="s">
        <v>141</v>
      </c>
      <c r="G482" s="290">
        <f t="shared" si="23"/>
        <v>1</v>
      </c>
      <c r="H482" s="291" t="s">
        <v>19</v>
      </c>
      <c r="I482" s="188">
        <f t="shared" si="21"/>
        <v>5</v>
      </c>
      <c r="J482" s="188" t="e">
        <f>+IF(#REF!="Issued",1,IF(#REF!="Not Issued",2,"Nil"))</f>
        <v>#REF!</v>
      </c>
      <c r="K482" s="188" t="s">
        <v>4340</v>
      </c>
      <c r="L482" s="292"/>
      <c r="M482" s="96"/>
    </row>
    <row r="483" spans="1:13" ht="15.75" customHeight="1" x14ac:dyDescent="0.2">
      <c r="A483" s="288">
        <f t="shared" si="22"/>
        <v>61</v>
      </c>
      <c r="B483" s="649" t="s">
        <v>4306</v>
      </c>
      <c r="C483" s="638">
        <v>64967</v>
      </c>
      <c r="D483" s="639" t="s">
        <v>4307</v>
      </c>
      <c r="E483" s="289" t="s">
        <v>2157</v>
      </c>
      <c r="F483" s="96" t="s">
        <v>141</v>
      </c>
      <c r="G483" s="290">
        <f t="shared" si="23"/>
        <v>1</v>
      </c>
      <c r="H483" s="291" t="s">
        <v>19</v>
      </c>
      <c r="I483" s="188">
        <f t="shared" si="21"/>
        <v>5</v>
      </c>
      <c r="J483" s="188" t="e">
        <f>+IF(#REF!="Issued",1,IF(#REF!="Not Issued",2,"Nil"))</f>
        <v>#REF!</v>
      </c>
      <c r="K483" s="188" t="s">
        <v>4343</v>
      </c>
      <c r="L483" s="292"/>
      <c r="M483" s="96"/>
    </row>
    <row r="484" spans="1:13" ht="15.75" customHeight="1" x14ac:dyDescent="0.2">
      <c r="A484" s="288">
        <f t="shared" si="22"/>
        <v>62</v>
      </c>
      <c r="B484" s="649" t="s">
        <v>4334</v>
      </c>
      <c r="C484" s="638">
        <v>64975</v>
      </c>
      <c r="D484" s="639" t="s">
        <v>4335</v>
      </c>
      <c r="E484" s="289" t="s">
        <v>583</v>
      </c>
      <c r="F484" s="96" t="s">
        <v>141</v>
      </c>
      <c r="G484" s="290">
        <f t="shared" si="23"/>
        <v>1</v>
      </c>
      <c r="H484" s="291" t="s">
        <v>19</v>
      </c>
      <c r="I484" s="188">
        <f t="shared" si="21"/>
        <v>5</v>
      </c>
      <c r="J484" s="188" t="e">
        <f>+IF(#REF!="Issued",1,IF(#REF!="Not Issued",2,"Nil"))</f>
        <v>#REF!</v>
      </c>
      <c r="K484" s="188" t="s">
        <v>4346</v>
      </c>
      <c r="L484" s="292"/>
      <c r="M484" s="96"/>
    </row>
    <row r="485" spans="1:13" ht="15.75" customHeight="1" x14ac:dyDescent="0.2">
      <c r="A485" s="288">
        <f t="shared" si="22"/>
        <v>63</v>
      </c>
      <c r="B485" s="637" t="s">
        <v>4337</v>
      </c>
      <c r="C485" s="638">
        <v>64976</v>
      </c>
      <c r="D485" s="639" t="s">
        <v>4338</v>
      </c>
      <c r="E485" s="289" t="s">
        <v>4339</v>
      </c>
      <c r="F485" s="96" t="s">
        <v>141</v>
      </c>
      <c r="G485" s="290">
        <f t="shared" si="23"/>
        <v>1</v>
      </c>
      <c r="H485" s="291" t="s">
        <v>19</v>
      </c>
      <c r="I485" s="188">
        <f t="shared" si="21"/>
        <v>5</v>
      </c>
      <c r="J485" s="188" t="e">
        <f>+IF(#REF!="Issued",1,IF(#REF!="Not Issued",2,"Nil"))</f>
        <v>#REF!</v>
      </c>
      <c r="K485" s="188" t="s">
        <v>4350</v>
      </c>
      <c r="L485" s="292"/>
      <c r="M485" s="96"/>
    </row>
    <row r="486" spans="1:13" ht="15.75" customHeight="1" x14ac:dyDescent="0.2">
      <c r="A486" s="288">
        <f t="shared" si="22"/>
        <v>64</v>
      </c>
      <c r="B486" s="649" t="s">
        <v>4344</v>
      </c>
      <c r="C486" s="638">
        <v>64978</v>
      </c>
      <c r="D486" s="639" t="s">
        <v>2545</v>
      </c>
      <c r="E486" s="289" t="s">
        <v>4345</v>
      </c>
      <c r="F486" s="96" t="s">
        <v>141</v>
      </c>
      <c r="G486" s="290">
        <f t="shared" si="23"/>
        <v>1</v>
      </c>
      <c r="H486" s="291" t="s">
        <v>19</v>
      </c>
      <c r="I486" s="188">
        <f t="shared" si="21"/>
        <v>5</v>
      </c>
      <c r="J486" s="188" t="e">
        <f>+IF(#REF!="Issued",1,IF(#REF!="Not Issued",2,"Nil"))</f>
        <v>#REF!</v>
      </c>
      <c r="K486" s="188" t="s">
        <v>4354</v>
      </c>
      <c r="L486" s="292"/>
      <c r="M486" s="96"/>
    </row>
    <row r="487" spans="1:13" ht="15.75" customHeight="1" x14ac:dyDescent="0.2">
      <c r="A487" s="288">
        <f t="shared" si="22"/>
        <v>65</v>
      </c>
      <c r="B487" s="637" t="s">
        <v>4347</v>
      </c>
      <c r="C487" s="638">
        <v>64979</v>
      </c>
      <c r="D487" s="639" t="s">
        <v>4348</v>
      </c>
      <c r="E487" s="289" t="s">
        <v>4349</v>
      </c>
      <c r="F487" s="96" t="s">
        <v>141</v>
      </c>
      <c r="G487" s="290">
        <f t="shared" ref="G487:G488" si="24">+IF(F487="M",1,IF(F487="f",2,IF(F487="Civ",3,"Error")))</f>
        <v>1</v>
      </c>
      <c r="H487" s="291" t="s">
        <v>19</v>
      </c>
      <c r="I487" s="188">
        <f t="shared" ref="I487:I488" si="25">+IF(H487="Incomplete",5,IF(H487="Complete",1,IF(H487="Incomplete",2,IF(H487="Left",3,IF(H487="Dropped",4,"Error")))))</f>
        <v>5</v>
      </c>
      <c r="J487" s="188" t="e">
        <f>+IF(#REF!="Issued",1,IF(#REF!="Not Issued",2,"Nil"))</f>
        <v>#REF!</v>
      </c>
      <c r="K487" s="188" t="s">
        <v>4358</v>
      </c>
      <c r="L487" s="292"/>
      <c r="M487" s="96"/>
    </row>
    <row r="488" spans="1:13" ht="15.75" customHeight="1" x14ac:dyDescent="0.2">
      <c r="A488" s="288">
        <f t="shared" si="22"/>
        <v>66</v>
      </c>
      <c r="B488" s="649" t="s">
        <v>4359</v>
      </c>
      <c r="C488" s="638">
        <v>65996</v>
      </c>
      <c r="D488" s="639" t="s">
        <v>4360</v>
      </c>
      <c r="E488" s="289" t="s">
        <v>4361</v>
      </c>
      <c r="F488" s="96" t="s">
        <v>166</v>
      </c>
      <c r="G488" s="290">
        <f t="shared" si="24"/>
        <v>2</v>
      </c>
      <c r="H488" s="291" t="s">
        <v>19</v>
      </c>
      <c r="I488" s="188">
        <f t="shared" si="25"/>
        <v>5</v>
      </c>
      <c r="J488" s="188" t="e">
        <f>+IF(#REF!="Issued",1,IF(#REF!="Not Issued",2,"Nil"))</f>
        <v>#REF!</v>
      </c>
      <c r="K488" s="188" t="s">
        <v>4362</v>
      </c>
      <c r="L488" s="292"/>
      <c r="M488" s="96"/>
    </row>
    <row r="489" spans="1:13" ht="11.25" customHeight="1" x14ac:dyDescent="0.2">
      <c r="A489" s="293"/>
      <c r="B489" s="343"/>
      <c r="C489" s="139"/>
      <c r="D489" s="344"/>
      <c r="E489" s="345"/>
      <c r="F489" s="346"/>
      <c r="G489" s="105"/>
      <c r="H489" s="347"/>
      <c r="I489" s="105"/>
      <c r="J489" s="239"/>
      <c r="K489" s="239"/>
      <c r="L489" s="229"/>
    </row>
    <row r="490" spans="1:13" s="352" customFormat="1" ht="16.5" thickBot="1" x14ac:dyDescent="0.3">
      <c r="A490" s="306" t="s">
        <v>4363</v>
      </c>
      <c r="B490" s="211"/>
      <c r="C490" s="307"/>
      <c r="D490" s="348"/>
      <c r="E490" s="349"/>
      <c r="F490" s="350"/>
      <c r="G490" s="350"/>
      <c r="H490" s="350"/>
      <c r="I490" s="350"/>
      <c r="J490" s="350"/>
      <c r="K490" s="350"/>
      <c r="L490" s="350"/>
    </row>
    <row r="491" spans="1:13" s="352" customFormat="1" x14ac:dyDescent="0.25">
      <c r="A491" s="310" t="s">
        <v>100</v>
      </c>
      <c r="B491" s="200">
        <f>+COUNTIF(G423:G488,1)</f>
        <v>33</v>
      </c>
      <c r="C491" s="311"/>
      <c r="D491" s="202" t="s">
        <v>101</v>
      </c>
      <c r="E491" s="203"/>
      <c r="F491" s="200"/>
      <c r="G491" s="200"/>
      <c r="H491" s="200">
        <f>+COUNTIF(I423:I488,1)</f>
        <v>46</v>
      </c>
      <c r="I491" s="313"/>
      <c r="J491" s="350"/>
      <c r="K491" s="350"/>
      <c r="L491" s="350"/>
    </row>
    <row r="492" spans="1:13" s="352" customFormat="1" x14ac:dyDescent="0.25">
      <c r="A492" s="314" t="s">
        <v>112</v>
      </c>
      <c r="B492" s="211">
        <f>+COUNTIF(G423:G488,2)</f>
        <v>33</v>
      </c>
      <c r="C492" s="307"/>
      <c r="D492" s="315" t="s">
        <v>19</v>
      </c>
      <c r="E492" s="318"/>
      <c r="F492" s="211"/>
      <c r="G492" s="309"/>
      <c r="H492" s="211">
        <f>+COUNTIF(I423:I488,5)</f>
        <v>20</v>
      </c>
      <c r="I492" s="309"/>
      <c r="J492" s="351"/>
      <c r="K492" s="351"/>
      <c r="L492" s="350"/>
    </row>
    <row r="493" spans="1:13" s="352" customFormat="1" ht="16.5" thickBot="1" x14ac:dyDescent="0.3">
      <c r="A493" s="320" t="s">
        <v>0</v>
      </c>
      <c r="B493" s="224">
        <f>SUM(B491:B492)</f>
        <v>66</v>
      </c>
      <c r="C493" s="321"/>
      <c r="D493" s="220" t="s">
        <v>0</v>
      </c>
      <c r="E493" s="259"/>
      <c r="F493" s="224"/>
      <c r="G493" s="323"/>
      <c r="H493" s="241">
        <f>SUM(H491:H492)</f>
        <v>66</v>
      </c>
      <c r="I493" s="323"/>
      <c r="J493" s="353"/>
      <c r="K493" s="354"/>
      <c r="L493" s="354"/>
    </row>
    <row r="497" spans="1:12" ht="32.25" thickBot="1" x14ac:dyDescent="0.65">
      <c r="A497" s="752" t="s">
        <v>4364</v>
      </c>
      <c r="B497" s="752"/>
      <c r="C497" s="752"/>
      <c r="D497" s="752"/>
      <c r="E497" s="752"/>
      <c r="F497" s="752"/>
      <c r="G497" s="752"/>
      <c r="H497" s="752"/>
      <c r="I497" s="752"/>
      <c r="J497" s="752"/>
      <c r="K497" s="752"/>
      <c r="L497" s="752"/>
    </row>
    <row r="498" spans="1:12" ht="32.25" thickBot="1" x14ac:dyDescent="0.25">
      <c r="A498" s="324" t="s">
        <v>86</v>
      </c>
      <c r="B498" s="325" t="s">
        <v>87</v>
      </c>
      <c r="C498" s="326" t="s">
        <v>88</v>
      </c>
      <c r="D498" s="327" t="s">
        <v>89</v>
      </c>
      <c r="E498" s="328" t="s">
        <v>90</v>
      </c>
      <c r="F498" s="329" t="s">
        <v>300</v>
      </c>
      <c r="G498" s="329"/>
      <c r="H498" s="330" t="s">
        <v>301</v>
      </c>
      <c r="I498" s="330"/>
      <c r="J498" s="331" t="s">
        <v>93</v>
      </c>
      <c r="K498" s="332"/>
      <c r="L498" s="333" t="s">
        <v>94</v>
      </c>
    </row>
    <row r="499" spans="1:12" ht="15" customHeight="1" x14ac:dyDescent="0.2">
      <c r="A499" s="288">
        <v>1</v>
      </c>
      <c r="B499" s="637" t="s">
        <v>4365</v>
      </c>
      <c r="C499" s="638">
        <v>65353</v>
      </c>
      <c r="D499" s="639" t="s">
        <v>4366</v>
      </c>
      <c r="E499" s="289" t="s">
        <v>4367</v>
      </c>
      <c r="F499" s="96" t="s">
        <v>166</v>
      </c>
      <c r="G499" s="290">
        <f t="shared" ref="G499:G529" si="26">+IF(F499="M",1,IF(F499="f",2,IF(F499="Civ",3,"Error")))</f>
        <v>2</v>
      </c>
      <c r="H499" s="291" t="s">
        <v>101</v>
      </c>
      <c r="I499" s="188">
        <f t="shared" ref="I499:I529" si="27">+IF(H499="Incomplete",5,IF(H499="Complete",1,IF(H499="Incomplete",2,IF(H499="Left",3,IF(H499="Dropped",4,"Error")))))</f>
        <v>1</v>
      </c>
      <c r="J499" s="188" t="e">
        <f>+IF(#REF!="Issued",1,IF(#REF!="Not Issued",2,"Nil"))</f>
        <v>#REF!</v>
      </c>
      <c r="K499" s="188" t="s">
        <v>4092</v>
      </c>
      <c r="L499" s="292"/>
    </row>
    <row r="500" spans="1:12" ht="15" customHeight="1" x14ac:dyDescent="0.2">
      <c r="A500" s="288">
        <v>2</v>
      </c>
      <c r="B500" s="637" t="s">
        <v>4368</v>
      </c>
      <c r="C500" s="638">
        <v>65354</v>
      </c>
      <c r="D500" s="639" t="s">
        <v>4369</v>
      </c>
      <c r="E500" s="289" t="s">
        <v>1256</v>
      </c>
      <c r="F500" s="96" t="s">
        <v>166</v>
      </c>
      <c r="G500" s="290">
        <f t="shared" si="26"/>
        <v>2</v>
      </c>
      <c r="H500" s="291" t="s">
        <v>101</v>
      </c>
      <c r="I500" s="188">
        <f t="shared" si="27"/>
        <v>1</v>
      </c>
      <c r="J500" s="188" t="e">
        <f>+IF(#REF!="Issued",1,IF(#REF!="Not Issued",2,"Nil"))</f>
        <v>#REF!</v>
      </c>
      <c r="K500" s="188" t="s">
        <v>4097</v>
      </c>
      <c r="L500" s="292"/>
    </row>
    <row r="501" spans="1:12" ht="15" customHeight="1" x14ac:dyDescent="0.2">
      <c r="A501" s="288">
        <f>+A500+1</f>
        <v>3</v>
      </c>
      <c r="B501" s="637" t="s">
        <v>4370</v>
      </c>
      <c r="C501" s="638">
        <v>65355</v>
      </c>
      <c r="D501" s="639" t="s">
        <v>4371</v>
      </c>
      <c r="E501" s="289" t="s">
        <v>4372</v>
      </c>
      <c r="F501" s="96" t="s">
        <v>166</v>
      </c>
      <c r="G501" s="290">
        <f t="shared" si="26"/>
        <v>2</v>
      </c>
      <c r="H501" s="291" t="s">
        <v>101</v>
      </c>
      <c r="I501" s="188">
        <f t="shared" si="27"/>
        <v>1</v>
      </c>
      <c r="J501" s="188" t="e">
        <f>+IF(#REF!="Issued",1,IF(#REF!="Not Issued",2,"Nil"))</f>
        <v>#REF!</v>
      </c>
      <c r="K501" s="188" t="s">
        <v>4102</v>
      </c>
      <c r="L501" s="292"/>
    </row>
    <row r="502" spans="1:12" ht="15" customHeight="1" x14ac:dyDescent="0.2">
      <c r="A502" s="288">
        <f t="shared" ref="A502:A529" si="28">+A501+1</f>
        <v>4</v>
      </c>
      <c r="B502" s="637" t="s">
        <v>4373</v>
      </c>
      <c r="C502" s="638">
        <v>65356</v>
      </c>
      <c r="D502" s="639" t="s">
        <v>4374</v>
      </c>
      <c r="E502" s="289" t="s">
        <v>4375</v>
      </c>
      <c r="F502" s="96" t="s">
        <v>166</v>
      </c>
      <c r="G502" s="290">
        <f t="shared" si="26"/>
        <v>2</v>
      </c>
      <c r="H502" s="291" t="s">
        <v>101</v>
      </c>
      <c r="I502" s="188">
        <f t="shared" si="27"/>
        <v>1</v>
      </c>
      <c r="J502" s="188" t="e">
        <f>+IF(#REF!="Issued",1,IF(#REF!="Not Issued",2,"Nil"))</f>
        <v>#REF!</v>
      </c>
      <c r="K502" s="188" t="s">
        <v>4112</v>
      </c>
      <c r="L502" s="292"/>
    </row>
    <row r="503" spans="1:12" ht="15" customHeight="1" x14ac:dyDescent="0.2">
      <c r="A503" s="288">
        <f t="shared" si="28"/>
        <v>5</v>
      </c>
      <c r="B503" s="637" t="s">
        <v>4376</v>
      </c>
      <c r="C503" s="638">
        <v>65357</v>
      </c>
      <c r="D503" s="639" t="s">
        <v>4377</v>
      </c>
      <c r="E503" s="289" t="s">
        <v>4378</v>
      </c>
      <c r="F503" s="96" t="s">
        <v>166</v>
      </c>
      <c r="G503" s="290">
        <f t="shared" si="26"/>
        <v>2</v>
      </c>
      <c r="H503" s="291" t="s">
        <v>101</v>
      </c>
      <c r="I503" s="188">
        <f t="shared" si="27"/>
        <v>1</v>
      </c>
      <c r="J503" s="188" t="e">
        <f>+IF(#REF!="Issued",1,IF(#REF!="Not Issued",2,"Nil"))</f>
        <v>#REF!</v>
      </c>
      <c r="K503" s="188" t="s">
        <v>4117</v>
      </c>
      <c r="L503" s="292"/>
    </row>
    <row r="504" spans="1:12" ht="15" customHeight="1" x14ac:dyDescent="0.2">
      <c r="A504" s="288">
        <f t="shared" si="28"/>
        <v>6</v>
      </c>
      <c r="B504" s="637" t="s">
        <v>4379</v>
      </c>
      <c r="C504" s="638">
        <v>65358</v>
      </c>
      <c r="D504" s="639" t="s">
        <v>4380</v>
      </c>
      <c r="E504" s="289" t="s">
        <v>4381</v>
      </c>
      <c r="F504" s="96" t="s">
        <v>166</v>
      </c>
      <c r="G504" s="290">
        <f t="shared" si="26"/>
        <v>2</v>
      </c>
      <c r="H504" s="291" t="s">
        <v>101</v>
      </c>
      <c r="I504" s="188">
        <f t="shared" si="27"/>
        <v>1</v>
      </c>
      <c r="J504" s="188" t="e">
        <f>+IF(#REF!="Issued",1,IF(#REF!="Not Issued",2,"Nil"))</f>
        <v>#REF!</v>
      </c>
      <c r="K504" s="188" t="s">
        <v>4382</v>
      </c>
      <c r="L504" s="292"/>
    </row>
    <row r="505" spans="1:12" ht="15" customHeight="1" x14ac:dyDescent="0.2">
      <c r="A505" s="288">
        <f t="shared" si="28"/>
        <v>7</v>
      </c>
      <c r="B505" s="637" t="s">
        <v>4383</v>
      </c>
      <c r="C505" s="638">
        <v>65359</v>
      </c>
      <c r="D505" s="639" t="s">
        <v>4384</v>
      </c>
      <c r="E505" s="289" t="s">
        <v>4385</v>
      </c>
      <c r="F505" s="96" t="s">
        <v>141</v>
      </c>
      <c r="G505" s="290">
        <f t="shared" si="26"/>
        <v>1</v>
      </c>
      <c r="H505" s="291" t="s">
        <v>101</v>
      </c>
      <c r="I505" s="188">
        <f t="shared" si="27"/>
        <v>1</v>
      </c>
      <c r="J505" s="188" t="e">
        <f>+IF(#REF!="Issued",1,IF(#REF!="Not Issued",2,"Nil"))</f>
        <v>#REF!</v>
      </c>
      <c r="K505" s="188" t="s">
        <v>4122</v>
      </c>
      <c r="L505" s="292"/>
    </row>
    <row r="506" spans="1:12" ht="15" customHeight="1" x14ac:dyDescent="0.2">
      <c r="A506" s="288">
        <f t="shared" si="28"/>
        <v>8</v>
      </c>
      <c r="B506" s="637" t="s">
        <v>4386</v>
      </c>
      <c r="C506" s="638">
        <v>65360</v>
      </c>
      <c r="D506" s="639" t="s">
        <v>4387</v>
      </c>
      <c r="E506" s="289" t="s">
        <v>4388</v>
      </c>
      <c r="F506" s="96" t="s">
        <v>166</v>
      </c>
      <c r="G506" s="290">
        <f t="shared" si="26"/>
        <v>2</v>
      </c>
      <c r="H506" s="291" t="s">
        <v>101</v>
      </c>
      <c r="I506" s="188">
        <f t="shared" si="27"/>
        <v>1</v>
      </c>
      <c r="J506" s="188" t="e">
        <f>+IF(#REF!="Issued",1,IF(#REF!="Not Issued",2,"Nil"))</f>
        <v>#REF!</v>
      </c>
      <c r="K506" s="188" t="s">
        <v>4130</v>
      </c>
      <c r="L506" s="292"/>
    </row>
    <row r="507" spans="1:12" ht="15" customHeight="1" x14ac:dyDescent="0.2">
      <c r="A507" s="288">
        <f t="shared" si="28"/>
        <v>9</v>
      </c>
      <c r="B507" s="637" t="s">
        <v>4389</v>
      </c>
      <c r="C507" s="638">
        <v>65361</v>
      </c>
      <c r="D507" s="639" t="s">
        <v>4390</v>
      </c>
      <c r="E507" s="289" t="s">
        <v>4391</v>
      </c>
      <c r="F507" s="96" t="s">
        <v>166</v>
      </c>
      <c r="G507" s="290">
        <f t="shared" si="26"/>
        <v>2</v>
      </c>
      <c r="H507" s="291" t="s">
        <v>101</v>
      </c>
      <c r="I507" s="188">
        <f t="shared" si="27"/>
        <v>1</v>
      </c>
      <c r="J507" s="188" t="e">
        <f>+IF(#REF!="Issued",1,IF(#REF!="Not Issued",2,"Nil"))</f>
        <v>#REF!</v>
      </c>
      <c r="K507" s="188" t="s">
        <v>4138</v>
      </c>
      <c r="L507" s="292"/>
    </row>
    <row r="508" spans="1:12" ht="15" customHeight="1" x14ac:dyDescent="0.2">
      <c r="A508" s="288">
        <f t="shared" si="28"/>
        <v>10</v>
      </c>
      <c r="B508" s="637" t="s">
        <v>4392</v>
      </c>
      <c r="C508" s="638">
        <v>65362</v>
      </c>
      <c r="D508" s="639" t="s">
        <v>4393</v>
      </c>
      <c r="E508" s="289" t="s">
        <v>4394</v>
      </c>
      <c r="F508" s="96" t="s">
        <v>166</v>
      </c>
      <c r="G508" s="290">
        <f t="shared" si="26"/>
        <v>2</v>
      </c>
      <c r="H508" s="291" t="s">
        <v>101</v>
      </c>
      <c r="I508" s="188">
        <f t="shared" si="27"/>
        <v>1</v>
      </c>
      <c r="J508" s="188" t="e">
        <f>+IF(#REF!="Issued",1,IF(#REF!="Not Issued",2,"Nil"))</f>
        <v>#REF!</v>
      </c>
      <c r="K508" s="188" t="s">
        <v>4142</v>
      </c>
      <c r="L508" s="292"/>
    </row>
    <row r="509" spans="1:12" ht="15" customHeight="1" x14ac:dyDescent="0.2">
      <c r="A509" s="288">
        <f t="shared" si="28"/>
        <v>11</v>
      </c>
      <c r="B509" s="637" t="s">
        <v>4401</v>
      </c>
      <c r="C509" s="638">
        <v>65364</v>
      </c>
      <c r="D509" s="639" t="s">
        <v>4402</v>
      </c>
      <c r="E509" s="289" t="s">
        <v>4403</v>
      </c>
      <c r="F509" s="96" t="s">
        <v>166</v>
      </c>
      <c r="G509" s="290">
        <f t="shared" si="26"/>
        <v>2</v>
      </c>
      <c r="H509" s="291" t="s">
        <v>101</v>
      </c>
      <c r="I509" s="188">
        <f t="shared" si="27"/>
        <v>1</v>
      </c>
      <c r="J509" s="188" t="e">
        <f>+IF(#REF!="Issued",1,IF(#REF!="Not Issued",2,"Nil"))</f>
        <v>#REF!</v>
      </c>
      <c r="K509" s="188" t="s">
        <v>4147</v>
      </c>
      <c r="L509" s="292"/>
    </row>
    <row r="510" spans="1:12" ht="15" customHeight="1" x14ac:dyDescent="0.2">
      <c r="A510" s="288">
        <f t="shared" si="28"/>
        <v>12</v>
      </c>
      <c r="B510" s="637" t="s">
        <v>4404</v>
      </c>
      <c r="C510" s="638">
        <v>65365</v>
      </c>
      <c r="D510" s="639" t="s">
        <v>4405</v>
      </c>
      <c r="E510" s="289" t="s">
        <v>4406</v>
      </c>
      <c r="F510" s="96" t="s">
        <v>141</v>
      </c>
      <c r="G510" s="290">
        <f t="shared" si="26"/>
        <v>1</v>
      </c>
      <c r="H510" s="291" t="s">
        <v>101</v>
      </c>
      <c r="I510" s="188">
        <f t="shared" si="27"/>
        <v>1</v>
      </c>
      <c r="J510" s="188" t="e">
        <f>+IF(#REF!="Issued",1,IF(#REF!="Not Issued",2,"Nil"))</f>
        <v>#REF!</v>
      </c>
      <c r="K510" s="188" t="s">
        <v>4152</v>
      </c>
      <c r="L510" s="292"/>
    </row>
    <row r="511" spans="1:12" ht="15" customHeight="1" x14ac:dyDescent="0.2">
      <c r="A511" s="288">
        <f t="shared" si="28"/>
        <v>13</v>
      </c>
      <c r="B511" s="637" t="s">
        <v>4407</v>
      </c>
      <c r="C511" s="638">
        <v>65366</v>
      </c>
      <c r="D511" s="639" t="s">
        <v>4408</v>
      </c>
      <c r="E511" s="289" t="s">
        <v>4409</v>
      </c>
      <c r="F511" s="96" t="s">
        <v>166</v>
      </c>
      <c r="G511" s="290">
        <f t="shared" si="26"/>
        <v>2</v>
      </c>
      <c r="H511" s="291" t="s">
        <v>101</v>
      </c>
      <c r="I511" s="188">
        <f t="shared" si="27"/>
        <v>1</v>
      </c>
      <c r="J511" s="188" t="e">
        <f>+IF(#REF!="Issued",1,IF(#REF!="Not Issued",2,"Nil"))</f>
        <v>#REF!</v>
      </c>
      <c r="K511" s="188" t="s">
        <v>4156</v>
      </c>
      <c r="L511" s="292"/>
    </row>
    <row r="512" spans="1:12" ht="15" customHeight="1" x14ac:dyDescent="0.2">
      <c r="A512" s="288">
        <f t="shared" si="28"/>
        <v>14</v>
      </c>
      <c r="B512" s="637" t="s">
        <v>4411</v>
      </c>
      <c r="C512" s="638">
        <v>65367</v>
      </c>
      <c r="D512" s="639" t="s">
        <v>4412</v>
      </c>
      <c r="E512" s="289" t="s">
        <v>4413</v>
      </c>
      <c r="F512" s="96" t="s">
        <v>166</v>
      </c>
      <c r="G512" s="290">
        <f t="shared" si="26"/>
        <v>2</v>
      </c>
      <c r="H512" s="291" t="s">
        <v>101</v>
      </c>
      <c r="I512" s="188">
        <f t="shared" si="27"/>
        <v>1</v>
      </c>
      <c r="J512" s="188" t="e">
        <f>+IF(#REF!="Issued",1,IF(#REF!="Not Issued",2,"Nil"))</f>
        <v>#REF!</v>
      </c>
      <c r="K512" s="188" t="s">
        <v>4161</v>
      </c>
      <c r="L512" s="292"/>
    </row>
    <row r="513" spans="1:12" ht="15" customHeight="1" x14ac:dyDescent="0.2">
      <c r="A513" s="288">
        <f t="shared" si="28"/>
        <v>15</v>
      </c>
      <c r="B513" s="637" t="s">
        <v>4414</v>
      </c>
      <c r="C513" s="638">
        <v>65368</v>
      </c>
      <c r="D513" s="639" t="s">
        <v>4415</v>
      </c>
      <c r="E513" s="289" t="s">
        <v>4416</v>
      </c>
      <c r="F513" s="96" t="s">
        <v>166</v>
      </c>
      <c r="G513" s="290">
        <f t="shared" si="26"/>
        <v>2</v>
      </c>
      <c r="H513" s="291" t="s">
        <v>101</v>
      </c>
      <c r="I513" s="188">
        <f t="shared" si="27"/>
        <v>1</v>
      </c>
      <c r="J513" s="188" t="e">
        <f>+IF(#REF!="Issued",1,IF(#REF!="Not Issued",2,"Nil"))</f>
        <v>#REF!</v>
      </c>
      <c r="K513" s="188" t="s">
        <v>4410</v>
      </c>
      <c r="L513" s="292"/>
    </row>
    <row r="514" spans="1:12" ht="15" customHeight="1" x14ac:dyDescent="0.2">
      <c r="A514" s="288">
        <f t="shared" si="28"/>
        <v>16</v>
      </c>
      <c r="B514" s="637" t="s">
        <v>4417</v>
      </c>
      <c r="C514" s="638">
        <v>65369</v>
      </c>
      <c r="D514" s="639" t="s">
        <v>4418</v>
      </c>
      <c r="E514" s="289" t="s">
        <v>4419</v>
      </c>
      <c r="F514" s="96" t="s">
        <v>166</v>
      </c>
      <c r="G514" s="290">
        <f t="shared" si="26"/>
        <v>2</v>
      </c>
      <c r="H514" s="291" t="s">
        <v>101</v>
      </c>
      <c r="I514" s="188">
        <f t="shared" si="27"/>
        <v>1</v>
      </c>
      <c r="J514" s="188" t="e">
        <f>+IF(#REF!="Issued",1,IF(#REF!="Not Issued",2,"Nil"))</f>
        <v>#REF!</v>
      </c>
      <c r="K514" s="188" t="s">
        <v>4175</v>
      </c>
      <c r="L514" s="292"/>
    </row>
    <row r="515" spans="1:12" ht="15" customHeight="1" x14ac:dyDescent="0.2">
      <c r="A515" s="288">
        <f t="shared" si="28"/>
        <v>17</v>
      </c>
      <c r="B515" s="637" t="s">
        <v>4420</v>
      </c>
      <c r="C515" s="638">
        <v>65370</v>
      </c>
      <c r="D515" s="639" t="s">
        <v>4421</v>
      </c>
      <c r="E515" s="289" t="s">
        <v>4422</v>
      </c>
      <c r="F515" s="96" t="s">
        <v>166</v>
      </c>
      <c r="G515" s="290">
        <f t="shared" si="26"/>
        <v>2</v>
      </c>
      <c r="H515" s="291" t="s">
        <v>101</v>
      </c>
      <c r="I515" s="188">
        <f t="shared" si="27"/>
        <v>1</v>
      </c>
      <c r="J515" s="188" t="e">
        <f>+IF(#REF!="Issued",1,IF(#REF!="Not Issued",2,"Nil"))</f>
        <v>#REF!</v>
      </c>
      <c r="K515" s="188" t="s">
        <v>4179</v>
      </c>
      <c r="L515" s="292"/>
    </row>
    <row r="516" spans="1:12" ht="15" customHeight="1" x14ac:dyDescent="0.2">
      <c r="A516" s="288">
        <f t="shared" si="28"/>
        <v>18</v>
      </c>
      <c r="B516" s="637" t="s">
        <v>4423</v>
      </c>
      <c r="C516" s="638">
        <v>65371</v>
      </c>
      <c r="D516" s="639" t="s">
        <v>4424</v>
      </c>
      <c r="E516" s="289" t="s">
        <v>4425</v>
      </c>
      <c r="F516" s="96" t="s">
        <v>166</v>
      </c>
      <c r="G516" s="290">
        <f t="shared" si="26"/>
        <v>2</v>
      </c>
      <c r="H516" s="291" t="s">
        <v>101</v>
      </c>
      <c r="I516" s="188">
        <f t="shared" si="27"/>
        <v>1</v>
      </c>
      <c r="J516" s="188" t="e">
        <f>+IF(#REF!="Issued",1,IF(#REF!="Not Issued",2,"Nil"))</f>
        <v>#REF!</v>
      </c>
      <c r="K516" s="188" t="s">
        <v>4184</v>
      </c>
      <c r="L516" s="292"/>
    </row>
    <row r="517" spans="1:12" ht="15" customHeight="1" x14ac:dyDescent="0.2">
      <c r="A517" s="288">
        <f t="shared" si="28"/>
        <v>19</v>
      </c>
      <c r="B517" s="637" t="s">
        <v>4430</v>
      </c>
      <c r="C517" s="638">
        <v>65372</v>
      </c>
      <c r="D517" s="639" t="s">
        <v>4431</v>
      </c>
      <c r="E517" s="289" t="s">
        <v>4432</v>
      </c>
      <c r="F517" s="96" t="s">
        <v>166</v>
      </c>
      <c r="G517" s="290">
        <f t="shared" si="26"/>
        <v>2</v>
      </c>
      <c r="H517" s="291" t="s">
        <v>101</v>
      </c>
      <c r="I517" s="188">
        <f t="shared" si="27"/>
        <v>1</v>
      </c>
      <c r="J517" s="188" t="e">
        <f>+IF(#REF!="Issued",1,IF(#REF!="Not Issued",2,"Nil"))</f>
        <v>#REF!</v>
      </c>
      <c r="K517" s="188" t="s">
        <v>4188</v>
      </c>
      <c r="L517" s="292"/>
    </row>
    <row r="518" spans="1:12" ht="15" customHeight="1" x14ac:dyDescent="0.2">
      <c r="A518" s="288">
        <f t="shared" si="28"/>
        <v>20</v>
      </c>
      <c r="B518" s="637" t="s">
        <v>4436</v>
      </c>
      <c r="C518" s="638">
        <v>65374</v>
      </c>
      <c r="D518" s="639" t="s">
        <v>4437</v>
      </c>
      <c r="E518" s="289" t="s">
        <v>4438</v>
      </c>
      <c r="F518" s="96" t="s">
        <v>166</v>
      </c>
      <c r="G518" s="290">
        <f t="shared" si="26"/>
        <v>2</v>
      </c>
      <c r="H518" s="291" t="s">
        <v>101</v>
      </c>
      <c r="I518" s="188">
        <f t="shared" si="27"/>
        <v>1</v>
      </c>
      <c r="J518" s="188" t="e">
        <f>+IF(#REF!="Issued",1,IF(#REF!="Not Issued",2,"Nil"))</f>
        <v>#REF!</v>
      </c>
      <c r="K518" s="188" t="s">
        <v>4193</v>
      </c>
      <c r="L518" s="292"/>
    </row>
    <row r="519" spans="1:12" ht="15" customHeight="1" x14ac:dyDescent="0.2">
      <c r="A519" s="288">
        <f t="shared" si="28"/>
        <v>21</v>
      </c>
      <c r="B519" s="637" t="s">
        <v>4442</v>
      </c>
      <c r="C519" s="638">
        <v>65376</v>
      </c>
      <c r="D519" s="639" t="s">
        <v>4443</v>
      </c>
      <c r="E519" s="289" t="s">
        <v>4444</v>
      </c>
      <c r="F519" s="96" t="s">
        <v>166</v>
      </c>
      <c r="G519" s="290">
        <f t="shared" si="26"/>
        <v>2</v>
      </c>
      <c r="H519" s="291" t="s">
        <v>101</v>
      </c>
      <c r="I519" s="188">
        <f t="shared" si="27"/>
        <v>1</v>
      </c>
      <c r="J519" s="188" t="e">
        <f>+IF(#REF!="Issued",1,IF(#REF!="Not Issued",2,"Nil"))</f>
        <v>#REF!</v>
      </c>
      <c r="K519" s="188" t="s">
        <v>4429</v>
      </c>
      <c r="L519" s="292"/>
    </row>
    <row r="520" spans="1:12" ht="15" customHeight="1" x14ac:dyDescent="0.2">
      <c r="A520" s="288">
        <f t="shared" si="28"/>
        <v>22</v>
      </c>
      <c r="B520" s="637" t="s">
        <v>4445</v>
      </c>
      <c r="C520" s="638">
        <v>65377</v>
      </c>
      <c r="D520" s="639" t="s">
        <v>4446</v>
      </c>
      <c r="E520" s="289" t="s">
        <v>1448</v>
      </c>
      <c r="F520" s="96" t="s">
        <v>166</v>
      </c>
      <c r="G520" s="290">
        <f t="shared" si="26"/>
        <v>2</v>
      </c>
      <c r="H520" s="291" t="s">
        <v>101</v>
      </c>
      <c r="I520" s="188">
        <f t="shared" si="27"/>
        <v>1</v>
      </c>
      <c r="J520" s="188" t="e">
        <f>+IF(#REF!="Issued",1,IF(#REF!="Not Issued",2,"Nil"))</f>
        <v>#REF!</v>
      </c>
      <c r="K520" s="188" t="s">
        <v>4198</v>
      </c>
      <c r="L520" s="292"/>
    </row>
    <row r="521" spans="1:12" ht="15" customHeight="1" x14ac:dyDescent="0.2">
      <c r="A521" s="288">
        <f t="shared" si="28"/>
        <v>23</v>
      </c>
      <c r="B521" s="637" t="s">
        <v>4450</v>
      </c>
      <c r="C521" s="638">
        <v>65379</v>
      </c>
      <c r="D521" s="639" t="s">
        <v>2730</v>
      </c>
      <c r="E521" s="289" t="s">
        <v>279</v>
      </c>
      <c r="F521" s="96" t="s">
        <v>141</v>
      </c>
      <c r="G521" s="290">
        <f t="shared" si="26"/>
        <v>1</v>
      </c>
      <c r="H521" s="291" t="s">
        <v>101</v>
      </c>
      <c r="I521" s="188">
        <f t="shared" si="27"/>
        <v>1</v>
      </c>
      <c r="J521" s="188" t="e">
        <f>+IF(#REF!="Issued",1,IF(#REF!="Not Issued",2,"Nil"))</f>
        <v>#REF!</v>
      </c>
      <c r="K521" s="188" t="s">
        <v>4203</v>
      </c>
      <c r="L521" s="292"/>
    </row>
    <row r="522" spans="1:12" ht="15" customHeight="1" x14ac:dyDescent="0.2">
      <c r="A522" s="288">
        <f t="shared" si="28"/>
        <v>24</v>
      </c>
      <c r="B522" s="637" t="s">
        <v>4451</v>
      </c>
      <c r="C522" s="638">
        <v>65380</v>
      </c>
      <c r="D522" s="639" t="s">
        <v>4452</v>
      </c>
      <c r="E522" s="289" t="s">
        <v>4453</v>
      </c>
      <c r="F522" s="96" t="s">
        <v>166</v>
      </c>
      <c r="G522" s="290">
        <f t="shared" si="26"/>
        <v>2</v>
      </c>
      <c r="H522" s="291" t="s">
        <v>101</v>
      </c>
      <c r="I522" s="188">
        <f t="shared" si="27"/>
        <v>1</v>
      </c>
      <c r="J522" s="188" t="e">
        <f>+IF(#REF!="Issued",1,IF(#REF!="Not Issued",2,"Nil"))</f>
        <v>#REF!</v>
      </c>
      <c r="K522" s="188" t="s">
        <v>4208</v>
      </c>
      <c r="L522" s="292"/>
    </row>
    <row r="523" spans="1:12" ht="15" customHeight="1" x14ac:dyDescent="0.2">
      <c r="A523" s="288">
        <f t="shared" si="28"/>
        <v>25</v>
      </c>
      <c r="B523" s="637" t="s">
        <v>4455</v>
      </c>
      <c r="C523" s="638">
        <v>65381</v>
      </c>
      <c r="D523" s="639" t="s">
        <v>4456</v>
      </c>
      <c r="E523" s="289" t="s">
        <v>3827</v>
      </c>
      <c r="F523" s="96" t="s">
        <v>166</v>
      </c>
      <c r="G523" s="290">
        <f t="shared" si="26"/>
        <v>2</v>
      </c>
      <c r="H523" s="291" t="s">
        <v>101</v>
      </c>
      <c r="I523" s="188">
        <f t="shared" si="27"/>
        <v>1</v>
      </c>
      <c r="J523" s="188" t="e">
        <f>+IF(#REF!="Issued",1,IF(#REF!="Not Issued",2,"Nil"))</f>
        <v>#REF!</v>
      </c>
      <c r="K523" s="188" t="s">
        <v>4213</v>
      </c>
      <c r="L523" s="292"/>
    </row>
    <row r="524" spans="1:12" ht="15" customHeight="1" x14ac:dyDescent="0.2">
      <c r="A524" s="288">
        <f t="shared" si="28"/>
        <v>26</v>
      </c>
      <c r="B524" s="649" t="s">
        <v>4395</v>
      </c>
      <c r="C524" s="638"/>
      <c r="D524" s="639" t="s">
        <v>4396</v>
      </c>
      <c r="E524" s="289" t="s">
        <v>4397</v>
      </c>
      <c r="F524" s="96" t="s">
        <v>141</v>
      </c>
      <c r="G524" s="290">
        <f t="shared" si="26"/>
        <v>1</v>
      </c>
      <c r="H524" s="291" t="s">
        <v>19</v>
      </c>
      <c r="I524" s="188">
        <f t="shared" si="27"/>
        <v>5</v>
      </c>
      <c r="J524" s="188" t="e">
        <f>+IF(#REF!="Issued",1,IF(#REF!="Not Issued",2,"Nil"))</f>
        <v>#REF!</v>
      </c>
      <c r="K524" s="188" t="s">
        <v>4217</v>
      </c>
      <c r="L524" s="292"/>
    </row>
    <row r="525" spans="1:12" ht="15" customHeight="1" x14ac:dyDescent="0.2">
      <c r="A525" s="288">
        <f t="shared" si="28"/>
        <v>27</v>
      </c>
      <c r="B525" s="649" t="s">
        <v>4398</v>
      </c>
      <c r="C525" s="638">
        <v>65363</v>
      </c>
      <c r="D525" s="639" t="s">
        <v>4399</v>
      </c>
      <c r="E525" s="289" t="s">
        <v>4400</v>
      </c>
      <c r="F525" s="96" t="s">
        <v>166</v>
      </c>
      <c r="G525" s="290">
        <f t="shared" si="26"/>
        <v>2</v>
      </c>
      <c r="H525" s="291" t="s">
        <v>19</v>
      </c>
      <c r="I525" s="188">
        <f t="shared" si="27"/>
        <v>5</v>
      </c>
      <c r="J525" s="188" t="e">
        <f>+IF(#REF!="Issued",1,IF(#REF!="Not Issued",2,"Nil"))</f>
        <v>#REF!</v>
      </c>
      <c r="K525" s="188" t="s">
        <v>4221</v>
      </c>
      <c r="L525" s="292"/>
    </row>
    <row r="526" spans="1:12" ht="15" customHeight="1" x14ac:dyDescent="0.2">
      <c r="A526" s="288">
        <f t="shared" si="28"/>
        <v>28</v>
      </c>
      <c r="B526" s="649" t="s">
        <v>4426</v>
      </c>
      <c r="C526" s="638"/>
      <c r="D526" s="639" t="s">
        <v>4427</v>
      </c>
      <c r="E526" s="289" t="s">
        <v>4428</v>
      </c>
      <c r="F526" s="96" t="s">
        <v>141</v>
      </c>
      <c r="G526" s="290">
        <f t="shared" si="26"/>
        <v>1</v>
      </c>
      <c r="H526" s="291" t="s">
        <v>19</v>
      </c>
      <c r="I526" s="188">
        <f t="shared" si="27"/>
        <v>5</v>
      </c>
      <c r="J526" s="188" t="e">
        <f>+IF(#REF!="Issued",1,IF(#REF!="Not Issued",2,"Nil"))</f>
        <v>#REF!</v>
      </c>
      <c r="K526" s="188" t="s">
        <v>4225</v>
      </c>
      <c r="L526" s="292"/>
    </row>
    <row r="527" spans="1:12" ht="15" customHeight="1" x14ac:dyDescent="0.2">
      <c r="A527" s="288">
        <f t="shared" si="28"/>
        <v>29</v>
      </c>
      <c r="B527" s="649" t="s">
        <v>4433</v>
      </c>
      <c r="C527" s="638">
        <v>65373</v>
      </c>
      <c r="D527" s="639" t="s">
        <v>4434</v>
      </c>
      <c r="E527" s="289" t="s">
        <v>4435</v>
      </c>
      <c r="F527" s="96" t="s">
        <v>141</v>
      </c>
      <c r="G527" s="290">
        <f t="shared" si="26"/>
        <v>1</v>
      </c>
      <c r="H527" s="291" t="s">
        <v>19</v>
      </c>
      <c r="I527" s="188">
        <f t="shared" si="27"/>
        <v>5</v>
      </c>
      <c r="J527" s="188" t="e">
        <f>+IF(#REF!="Issued",1,IF(#REF!="Not Issued",2,"Nil"))</f>
        <v>#REF!</v>
      </c>
      <c r="K527" s="188" t="s">
        <v>4229</v>
      </c>
      <c r="L527" s="292"/>
    </row>
    <row r="528" spans="1:12" ht="15" customHeight="1" x14ac:dyDescent="0.2">
      <c r="A528" s="288">
        <f t="shared" si="28"/>
        <v>30</v>
      </c>
      <c r="B528" s="637" t="s">
        <v>4439</v>
      </c>
      <c r="C528" s="638">
        <v>65375</v>
      </c>
      <c r="D528" s="639" t="s">
        <v>4440</v>
      </c>
      <c r="E528" s="289" t="s">
        <v>4441</v>
      </c>
      <c r="F528" s="96" t="s">
        <v>166</v>
      </c>
      <c r="G528" s="290">
        <f t="shared" si="26"/>
        <v>2</v>
      </c>
      <c r="H528" s="291" t="s">
        <v>19</v>
      </c>
      <c r="I528" s="188">
        <f t="shared" si="27"/>
        <v>5</v>
      </c>
      <c r="J528" s="188" t="e">
        <f>+IF(#REF!="Issued",1,IF(#REF!="Not Issued",2,"Nil"))</f>
        <v>#REF!</v>
      </c>
      <c r="K528" s="188" t="s">
        <v>4454</v>
      </c>
      <c r="L528" s="292"/>
    </row>
    <row r="529" spans="1:12" ht="15" customHeight="1" x14ac:dyDescent="0.2">
      <c r="A529" s="288">
        <f t="shared" si="28"/>
        <v>31</v>
      </c>
      <c r="B529" s="649" t="s">
        <v>4447</v>
      </c>
      <c r="C529" s="638">
        <v>65378</v>
      </c>
      <c r="D529" s="639" t="s">
        <v>4448</v>
      </c>
      <c r="E529" s="289" t="s">
        <v>4449</v>
      </c>
      <c r="F529" s="96" t="s">
        <v>166</v>
      </c>
      <c r="G529" s="290">
        <f t="shared" si="26"/>
        <v>2</v>
      </c>
      <c r="H529" s="291" t="s">
        <v>19</v>
      </c>
      <c r="I529" s="188">
        <f t="shared" si="27"/>
        <v>5</v>
      </c>
      <c r="J529" s="188" t="e">
        <f>+IF(#REF!="Issued",1,IF(#REF!="Not Issued",2,"Nil"))</f>
        <v>#REF!</v>
      </c>
      <c r="K529" s="188" t="s">
        <v>4241</v>
      </c>
      <c r="L529" s="292"/>
    </row>
    <row r="532" spans="1:12" ht="16.5" thickBot="1" x14ac:dyDescent="0.3">
      <c r="A532" s="306" t="s">
        <v>4457</v>
      </c>
      <c r="B532" s="211"/>
      <c r="C532" s="307"/>
      <c r="D532" s="348"/>
      <c r="E532" s="349"/>
      <c r="F532" s="350"/>
      <c r="G532" s="350"/>
      <c r="H532" s="350"/>
      <c r="I532" s="350"/>
    </row>
    <row r="533" spans="1:12" x14ac:dyDescent="0.25">
      <c r="A533" s="310" t="s">
        <v>100</v>
      </c>
      <c r="B533" s="200">
        <f>+COUNTIF(G499:G529,1)</f>
        <v>6</v>
      </c>
      <c r="C533" s="311"/>
      <c r="D533" s="202" t="s">
        <v>101</v>
      </c>
      <c r="E533" s="203"/>
      <c r="F533" s="200"/>
      <c r="G533" s="200"/>
      <c r="H533" s="200">
        <f>+COUNTIF(I499:I529,1)</f>
        <v>25</v>
      </c>
      <c r="I533" s="313"/>
    </row>
    <row r="534" spans="1:12" x14ac:dyDescent="0.25">
      <c r="A534" s="314" t="s">
        <v>112</v>
      </c>
      <c r="B534" s="211">
        <f>+COUNTIF(G499:G529,2)</f>
        <v>25</v>
      </c>
      <c r="C534" s="307"/>
      <c r="D534" s="315" t="s">
        <v>19</v>
      </c>
      <c r="E534" s="318"/>
      <c r="F534" s="211"/>
      <c r="G534" s="309"/>
      <c r="H534" s="211">
        <f>+COUNTIF(I499:I529,5)</f>
        <v>6</v>
      </c>
      <c r="I534" s="309"/>
    </row>
    <row r="535" spans="1:12" ht="16.5" thickBot="1" x14ac:dyDescent="0.3">
      <c r="A535" s="320" t="s">
        <v>0</v>
      </c>
      <c r="B535" s="224">
        <f>SUM(B533:B534)</f>
        <v>31</v>
      </c>
      <c r="C535" s="321"/>
      <c r="D535" s="220" t="s">
        <v>0</v>
      </c>
      <c r="E535" s="259"/>
      <c r="F535" s="224"/>
      <c r="G535" s="323"/>
      <c r="H535" s="241">
        <f>SUM(H533:H534)</f>
        <v>31</v>
      </c>
      <c r="I535" s="323"/>
    </row>
    <row r="539" spans="1:12" ht="32.25" thickBot="1" x14ac:dyDescent="0.65">
      <c r="A539" s="752" t="s">
        <v>4458</v>
      </c>
      <c r="B539" s="752"/>
      <c r="C539" s="752"/>
      <c r="D539" s="752"/>
      <c r="E539" s="752"/>
      <c r="F539" s="752"/>
      <c r="G539" s="752"/>
      <c r="H539" s="752"/>
      <c r="I539" s="752"/>
      <c r="J539" s="752"/>
      <c r="K539" s="752"/>
      <c r="L539" s="752"/>
    </row>
    <row r="540" spans="1:12" ht="32.25" thickBot="1" x14ac:dyDescent="0.25">
      <c r="A540" s="324" t="s">
        <v>86</v>
      </c>
      <c r="B540" s="325" t="s">
        <v>87</v>
      </c>
      <c r="C540" s="326" t="s">
        <v>88</v>
      </c>
      <c r="D540" s="327" t="s">
        <v>89</v>
      </c>
      <c r="E540" s="328" t="s">
        <v>90</v>
      </c>
      <c r="F540" s="329" t="s">
        <v>300</v>
      </c>
      <c r="G540" s="329"/>
      <c r="H540" s="330" t="s">
        <v>301</v>
      </c>
      <c r="I540" s="330"/>
      <c r="J540" s="331" t="s">
        <v>93</v>
      </c>
      <c r="K540" s="332"/>
      <c r="L540" s="333" t="s">
        <v>94</v>
      </c>
    </row>
    <row r="541" spans="1:12" ht="14.25" customHeight="1" x14ac:dyDescent="0.2">
      <c r="A541" s="288">
        <v>1</v>
      </c>
      <c r="B541" s="637" t="s">
        <v>4459</v>
      </c>
      <c r="C541" s="638">
        <v>65324</v>
      </c>
      <c r="D541" s="639" t="s">
        <v>4460</v>
      </c>
      <c r="E541" s="289" t="s">
        <v>4461</v>
      </c>
      <c r="F541" s="96" t="s">
        <v>166</v>
      </c>
      <c r="G541" s="290">
        <f t="shared" ref="G541:G571" si="29">+IF(F541="M",1,IF(F541="f",2,IF(F541="Civ",3,"Error")))</f>
        <v>2</v>
      </c>
      <c r="H541" s="291" t="s">
        <v>101</v>
      </c>
      <c r="I541" s="188">
        <f t="shared" ref="I541:I546" si="30">+IF(H541="Incomplete",5,IF(H541="Complete",1,IF(H541="Incomplete",2,IF(H541="Left",3,IF(H541="Dropped",4,"Error")))))</f>
        <v>1</v>
      </c>
      <c r="J541" s="188" t="e">
        <f>+IF(#REF!="Issued",1,IF(#REF!="Not Issued",2,"Nil"))</f>
        <v>#REF!</v>
      </c>
      <c r="K541" s="188" t="s">
        <v>4092</v>
      </c>
      <c r="L541" s="292"/>
    </row>
    <row r="542" spans="1:12" ht="14.25" customHeight="1" x14ac:dyDescent="0.2">
      <c r="A542" s="288">
        <v>2</v>
      </c>
      <c r="B542" s="637" t="s">
        <v>4465</v>
      </c>
      <c r="C542" s="638">
        <v>65893</v>
      </c>
      <c r="D542" s="639" t="s">
        <v>4466</v>
      </c>
      <c r="E542" s="289" t="s">
        <v>4467</v>
      </c>
      <c r="F542" s="96" t="s">
        <v>166</v>
      </c>
      <c r="G542" s="290">
        <f t="shared" si="29"/>
        <v>2</v>
      </c>
      <c r="H542" s="291" t="s">
        <v>101</v>
      </c>
      <c r="I542" s="188">
        <f t="shared" si="30"/>
        <v>1</v>
      </c>
      <c r="J542" s="188" t="e">
        <f>+IF(#REF!="Issued",1,IF(#REF!="Not Issued",2,"Nil"))</f>
        <v>#REF!</v>
      </c>
      <c r="K542" s="188" t="s">
        <v>4097</v>
      </c>
      <c r="L542" s="292"/>
    </row>
    <row r="543" spans="1:12" ht="14.25" customHeight="1" x14ac:dyDescent="0.2">
      <c r="A543" s="288">
        <v>3</v>
      </c>
      <c r="B543" s="637" t="s">
        <v>4468</v>
      </c>
      <c r="C543" s="638">
        <v>65326</v>
      </c>
      <c r="D543" s="639" t="s">
        <v>4469</v>
      </c>
      <c r="E543" s="289" t="s">
        <v>4470</v>
      </c>
      <c r="F543" s="96" t="s">
        <v>166</v>
      </c>
      <c r="G543" s="290">
        <f t="shared" si="29"/>
        <v>2</v>
      </c>
      <c r="H543" s="291" t="s">
        <v>101</v>
      </c>
      <c r="I543" s="188">
        <f t="shared" si="30"/>
        <v>1</v>
      </c>
      <c r="J543" s="188" t="e">
        <f>+IF(#REF!="Issued",1,IF(#REF!="Not Issued",2,"Nil"))</f>
        <v>#REF!</v>
      </c>
      <c r="K543" s="188" t="s">
        <v>4107</v>
      </c>
      <c r="L543" s="292"/>
    </row>
    <row r="544" spans="1:12" ht="14.25" customHeight="1" x14ac:dyDescent="0.2">
      <c r="A544" s="288">
        <f t="shared" ref="A544:A571" si="31">+A543+1</f>
        <v>4</v>
      </c>
      <c r="B544" s="637" t="s">
        <v>4473</v>
      </c>
      <c r="C544" s="638">
        <v>65328</v>
      </c>
      <c r="D544" s="639" t="s">
        <v>4474</v>
      </c>
      <c r="E544" s="289" t="s">
        <v>4475</v>
      </c>
      <c r="F544" s="96" t="s">
        <v>141</v>
      </c>
      <c r="G544" s="290">
        <f t="shared" si="29"/>
        <v>1</v>
      </c>
      <c r="H544" s="291" t="s">
        <v>101</v>
      </c>
      <c r="I544" s="188">
        <f t="shared" si="30"/>
        <v>1</v>
      </c>
      <c r="J544" s="188" t="e">
        <f>+IF(#REF!="Issued",1,IF(#REF!="Not Issued",2,"Nil"))</f>
        <v>#REF!</v>
      </c>
      <c r="K544" s="188" t="s">
        <v>4112</v>
      </c>
      <c r="L544" s="292"/>
    </row>
    <row r="545" spans="1:12" ht="14.25" customHeight="1" x14ac:dyDescent="0.2">
      <c r="A545" s="288">
        <f t="shared" si="31"/>
        <v>5</v>
      </c>
      <c r="B545" s="637" t="s">
        <v>4476</v>
      </c>
      <c r="C545" s="638">
        <v>65329</v>
      </c>
      <c r="D545" s="639" t="s">
        <v>4477</v>
      </c>
      <c r="E545" s="289" t="s">
        <v>4478</v>
      </c>
      <c r="F545" s="96" t="s">
        <v>141</v>
      </c>
      <c r="G545" s="290">
        <f t="shared" si="29"/>
        <v>1</v>
      </c>
      <c r="H545" s="291" t="s">
        <v>101</v>
      </c>
      <c r="I545" s="188">
        <f t="shared" si="30"/>
        <v>1</v>
      </c>
      <c r="J545" s="188" t="e">
        <f>+IF(#REF!="Issued",1,IF(#REF!="Not Issued",2,"Nil"))</f>
        <v>#REF!</v>
      </c>
      <c r="K545" s="188" t="s">
        <v>4117</v>
      </c>
      <c r="L545" s="292"/>
    </row>
    <row r="546" spans="1:12" ht="14.25" customHeight="1" x14ac:dyDescent="0.2">
      <c r="A546" s="288">
        <f t="shared" si="31"/>
        <v>6</v>
      </c>
      <c r="B546" s="637" t="s">
        <v>4485</v>
      </c>
      <c r="C546" s="638">
        <v>65332</v>
      </c>
      <c r="D546" s="639" t="s">
        <v>4486</v>
      </c>
      <c r="E546" s="289" t="s">
        <v>3540</v>
      </c>
      <c r="F546" s="96" t="s">
        <v>166</v>
      </c>
      <c r="G546" s="290">
        <f t="shared" si="29"/>
        <v>2</v>
      </c>
      <c r="H546" s="291" t="s">
        <v>101</v>
      </c>
      <c r="I546" s="188">
        <f t="shared" si="30"/>
        <v>1</v>
      </c>
      <c r="J546" s="188" t="e">
        <f>+IF(#REF!="Issued",1,IF(#REF!="Not Issued",2,"Nil"))</f>
        <v>#REF!</v>
      </c>
      <c r="K546" s="188" t="s">
        <v>4382</v>
      </c>
      <c r="L546" s="292"/>
    </row>
    <row r="547" spans="1:12" ht="14.25" customHeight="1" x14ac:dyDescent="0.2">
      <c r="A547" s="288">
        <f t="shared" si="31"/>
        <v>7</v>
      </c>
      <c r="B547" s="637" t="s">
        <v>4487</v>
      </c>
      <c r="C547" s="638">
        <v>65333</v>
      </c>
      <c r="D547" s="639" t="s">
        <v>4488</v>
      </c>
      <c r="E547" s="289" t="s">
        <v>2194</v>
      </c>
      <c r="F547" s="96" t="s">
        <v>141</v>
      </c>
      <c r="G547" s="290">
        <f t="shared" si="29"/>
        <v>1</v>
      </c>
      <c r="H547" s="291" t="s">
        <v>101</v>
      </c>
      <c r="I547" s="188">
        <f>+IF(H547="Incomplete",5,IF(H547="Complete",1,IF(H547="Incomplete",2,IF(H547="Left",3,IF(H547="Dropped",4,"Error")))))</f>
        <v>1</v>
      </c>
      <c r="J547" s="188" t="e">
        <f>+IF(#REF!="Issued",1,IF(#REF!="Not Issued",2,"Nil"))</f>
        <v>#REF!</v>
      </c>
      <c r="K547" s="188" t="s">
        <v>4122</v>
      </c>
      <c r="L547" s="292"/>
    </row>
    <row r="548" spans="1:12" ht="14.25" customHeight="1" x14ac:dyDescent="0.2">
      <c r="A548" s="288">
        <f t="shared" si="31"/>
        <v>8</v>
      </c>
      <c r="B548" s="637" t="s">
        <v>4489</v>
      </c>
      <c r="C548" s="638">
        <v>65334</v>
      </c>
      <c r="D548" s="639" t="s">
        <v>4490</v>
      </c>
      <c r="E548" s="289" t="s">
        <v>4491</v>
      </c>
      <c r="F548" s="96" t="s">
        <v>141</v>
      </c>
      <c r="G548" s="290">
        <f t="shared" si="29"/>
        <v>1</v>
      </c>
      <c r="H548" s="291" t="s">
        <v>101</v>
      </c>
      <c r="I548" s="188">
        <f>+IF(H548="Incomplete",5,IF(H548="Complete",1,IF(H548="Incomplete",2,IF(H548="Left",3,IF(H548="Dropped",4,"Error")))))</f>
        <v>1</v>
      </c>
      <c r="J548" s="188" t="e">
        <f>+IF(#REF!="Issued",1,IF(#REF!="Not Issued",2,"Nil"))</f>
        <v>#REF!</v>
      </c>
      <c r="K548" s="188" t="s">
        <v>4127</v>
      </c>
      <c r="L548" s="292"/>
    </row>
    <row r="549" spans="1:12" ht="14.25" customHeight="1" x14ac:dyDescent="0.2">
      <c r="A549" s="288">
        <f t="shared" si="31"/>
        <v>9</v>
      </c>
      <c r="B549" s="637" t="s">
        <v>4495</v>
      </c>
      <c r="C549" s="638">
        <v>65336</v>
      </c>
      <c r="D549" s="639" t="s">
        <v>4496</v>
      </c>
      <c r="E549" s="289" t="s">
        <v>4497</v>
      </c>
      <c r="F549" s="96" t="s">
        <v>141</v>
      </c>
      <c r="G549" s="290">
        <f t="shared" si="29"/>
        <v>1</v>
      </c>
      <c r="H549" s="291" t="s">
        <v>101</v>
      </c>
      <c r="I549" s="188">
        <f t="shared" ref="I549:I571" si="32">+IF(H549="Incomplete",5,IF(H549="Complete",1,IF(H549="Incomplete",2,IF(H549="Left",3,IF(H549="Dropped",4,"Error")))))</f>
        <v>1</v>
      </c>
      <c r="J549" s="188" t="e">
        <f>+IF(#REF!="Issued",1,IF(#REF!="Not Issued",2,"Nil"))</f>
        <v>#REF!</v>
      </c>
      <c r="K549" s="188" t="s">
        <v>4130</v>
      </c>
      <c r="L549" s="292"/>
    </row>
    <row r="550" spans="1:12" ht="14.25" customHeight="1" x14ac:dyDescent="0.2">
      <c r="A550" s="288">
        <f t="shared" si="31"/>
        <v>10</v>
      </c>
      <c r="B550" s="637" t="s">
        <v>4499</v>
      </c>
      <c r="C550" s="638">
        <v>65337</v>
      </c>
      <c r="D550" s="639" t="s">
        <v>4500</v>
      </c>
      <c r="E550" s="289" t="s">
        <v>2599</v>
      </c>
      <c r="F550" s="96" t="s">
        <v>141</v>
      </c>
      <c r="G550" s="290">
        <f t="shared" si="29"/>
        <v>1</v>
      </c>
      <c r="H550" s="291" t="s">
        <v>101</v>
      </c>
      <c r="I550" s="188">
        <f t="shared" si="32"/>
        <v>1</v>
      </c>
      <c r="J550" s="188" t="e">
        <f>+IF(#REF!="Issued",1,IF(#REF!="Not Issued",2,"Nil"))</f>
        <v>#REF!</v>
      </c>
      <c r="K550" s="188" t="s">
        <v>4134</v>
      </c>
      <c r="L550" s="292"/>
    </row>
    <row r="551" spans="1:12" ht="14.25" customHeight="1" x14ac:dyDescent="0.2">
      <c r="A551" s="288">
        <f t="shared" si="31"/>
        <v>11</v>
      </c>
      <c r="B551" s="637" t="s">
        <v>4502</v>
      </c>
      <c r="C551" s="638">
        <v>65338</v>
      </c>
      <c r="D551" s="639" t="s">
        <v>2080</v>
      </c>
      <c r="E551" s="289" t="s">
        <v>4503</v>
      </c>
      <c r="F551" s="96" t="s">
        <v>141</v>
      </c>
      <c r="G551" s="290">
        <f t="shared" si="29"/>
        <v>1</v>
      </c>
      <c r="H551" s="291" t="s">
        <v>101</v>
      </c>
      <c r="I551" s="188">
        <f t="shared" si="32"/>
        <v>1</v>
      </c>
      <c r="J551" s="188" t="e">
        <f>+IF(#REF!="Issued",1,IF(#REF!="Not Issued",2,"Nil"))</f>
        <v>#REF!</v>
      </c>
      <c r="K551" s="188" t="s">
        <v>4138</v>
      </c>
      <c r="L551" s="292"/>
    </row>
    <row r="552" spans="1:12" ht="14.25" customHeight="1" x14ac:dyDescent="0.2">
      <c r="A552" s="288">
        <f t="shared" si="31"/>
        <v>12</v>
      </c>
      <c r="B552" s="637" t="s">
        <v>4505</v>
      </c>
      <c r="C552" s="638">
        <v>65339</v>
      </c>
      <c r="D552" s="639" t="s">
        <v>4506</v>
      </c>
      <c r="E552" s="289" t="s">
        <v>4507</v>
      </c>
      <c r="F552" s="96" t="s">
        <v>141</v>
      </c>
      <c r="G552" s="290">
        <f t="shared" si="29"/>
        <v>1</v>
      </c>
      <c r="H552" s="291" t="s">
        <v>101</v>
      </c>
      <c r="I552" s="188">
        <f t="shared" si="32"/>
        <v>1</v>
      </c>
      <c r="J552" s="188" t="e">
        <f>+IF(#REF!="Issued",1,IF(#REF!="Not Issued",2,"Nil"))</f>
        <v>#REF!</v>
      </c>
      <c r="K552" s="188" t="s">
        <v>4142</v>
      </c>
      <c r="L552" s="292"/>
    </row>
    <row r="553" spans="1:12" ht="14.25" customHeight="1" x14ac:dyDescent="0.2">
      <c r="A553" s="288">
        <f t="shared" si="31"/>
        <v>13</v>
      </c>
      <c r="B553" s="637" t="s">
        <v>4509</v>
      </c>
      <c r="C553" s="638">
        <v>65340</v>
      </c>
      <c r="D553" s="639" t="s">
        <v>4510</v>
      </c>
      <c r="E553" s="289" t="s">
        <v>4511</v>
      </c>
      <c r="F553" s="96" t="s">
        <v>141</v>
      </c>
      <c r="G553" s="290">
        <f t="shared" si="29"/>
        <v>1</v>
      </c>
      <c r="H553" s="291" t="s">
        <v>101</v>
      </c>
      <c r="I553" s="188">
        <f t="shared" si="32"/>
        <v>1</v>
      </c>
      <c r="J553" s="188" t="e">
        <f>+IF(#REF!="Issued",1,IF(#REF!="Not Issued",2,"Nil"))</f>
        <v>#REF!</v>
      </c>
      <c r="K553" s="188" t="s">
        <v>4147</v>
      </c>
      <c r="L553" s="292"/>
    </row>
    <row r="554" spans="1:12" ht="14.25" customHeight="1" x14ac:dyDescent="0.2">
      <c r="A554" s="288">
        <f t="shared" si="31"/>
        <v>14</v>
      </c>
      <c r="B554" s="637" t="s">
        <v>4513</v>
      </c>
      <c r="C554" s="638">
        <v>65341</v>
      </c>
      <c r="D554" s="639" t="s">
        <v>4514</v>
      </c>
      <c r="E554" s="289" t="s">
        <v>4515</v>
      </c>
      <c r="F554" s="96" t="s">
        <v>141</v>
      </c>
      <c r="G554" s="290">
        <f t="shared" si="29"/>
        <v>1</v>
      </c>
      <c r="H554" s="291" t="s">
        <v>101</v>
      </c>
      <c r="I554" s="188">
        <f t="shared" si="32"/>
        <v>1</v>
      </c>
      <c r="J554" s="188" t="e">
        <f>+IF(#REF!="Issued",1,IF(#REF!="Not Issued",2,"Nil"))</f>
        <v>#REF!</v>
      </c>
      <c r="K554" s="188" t="s">
        <v>4498</v>
      </c>
      <c r="L554" s="292"/>
    </row>
    <row r="555" spans="1:12" ht="14.25" customHeight="1" x14ac:dyDescent="0.2">
      <c r="A555" s="288">
        <f t="shared" si="31"/>
        <v>15</v>
      </c>
      <c r="B555" s="637" t="s">
        <v>4525</v>
      </c>
      <c r="C555" s="638">
        <v>65344</v>
      </c>
      <c r="D555" s="639" t="s">
        <v>4526</v>
      </c>
      <c r="E555" s="289" t="s">
        <v>391</v>
      </c>
      <c r="F555" s="96" t="s">
        <v>141</v>
      </c>
      <c r="G555" s="290">
        <f t="shared" si="29"/>
        <v>1</v>
      </c>
      <c r="H555" s="291" t="s">
        <v>101</v>
      </c>
      <c r="I555" s="188">
        <f t="shared" si="32"/>
        <v>1</v>
      </c>
      <c r="J555" s="188" t="e">
        <f>+IF(#REF!="Issued",1,IF(#REF!="Not Issued",2,"Nil"))</f>
        <v>#REF!</v>
      </c>
      <c r="K555" s="188" t="s">
        <v>4501</v>
      </c>
      <c r="L555" s="292"/>
    </row>
    <row r="556" spans="1:12" ht="14.25" customHeight="1" x14ac:dyDescent="0.2">
      <c r="A556" s="288">
        <f t="shared" si="31"/>
        <v>16</v>
      </c>
      <c r="B556" s="637" t="s">
        <v>4539</v>
      </c>
      <c r="C556" s="638">
        <v>65348</v>
      </c>
      <c r="D556" s="639" t="s">
        <v>4540</v>
      </c>
      <c r="E556" s="289" t="s">
        <v>4541</v>
      </c>
      <c r="F556" s="96" t="s">
        <v>166</v>
      </c>
      <c r="G556" s="290">
        <f t="shared" si="29"/>
        <v>2</v>
      </c>
      <c r="H556" s="291" t="s">
        <v>101</v>
      </c>
      <c r="I556" s="188">
        <f t="shared" si="32"/>
        <v>1</v>
      </c>
      <c r="J556" s="188" t="e">
        <f>+IF(#REF!="Issued",1,IF(#REF!="Not Issued",2,"Nil"))</f>
        <v>#REF!</v>
      </c>
      <c r="K556" s="188" t="s">
        <v>4504</v>
      </c>
      <c r="L556" s="292"/>
    </row>
    <row r="557" spans="1:12" ht="14.25" customHeight="1" x14ac:dyDescent="0.2">
      <c r="A557" s="288">
        <f t="shared" si="31"/>
        <v>17</v>
      </c>
      <c r="B557" s="637" t="s">
        <v>4543</v>
      </c>
      <c r="C557" s="638">
        <v>65349</v>
      </c>
      <c r="D557" s="639" t="s">
        <v>4544</v>
      </c>
      <c r="E557" s="289" t="s">
        <v>4545</v>
      </c>
      <c r="F557" s="96" t="s">
        <v>141</v>
      </c>
      <c r="G557" s="290">
        <f t="shared" si="29"/>
        <v>1</v>
      </c>
      <c r="H557" s="291" t="s">
        <v>101</v>
      </c>
      <c r="I557" s="188">
        <f t="shared" si="32"/>
        <v>1</v>
      </c>
      <c r="J557" s="188" t="e">
        <f>+IF(#REF!="Issued",1,IF(#REF!="Not Issued",2,"Nil"))</f>
        <v>#REF!</v>
      </c>
      <c r="K557" s="188" t="s">
        <v>4508</v>
      </c>
      <c r="L557" s="292"/>
    </row>
    <row r="558" spans="1:12" ht="14.25" customHeight="1" x14ac:dyDescent="0.2">
      <c r="A558" s="288">
        <f t="shared" si="31"/>
        <v>18</v>
      </c>
      <c r="B558" s="637" t="s">
        <v>4554</v>
      </c>
      <c r="C558" s="638">
        <v>65351</v>
      </c>
      <c r="D558" s="639" t="s">
        <v>4555</v>
      </c>
      <c r="E558" s="289" t="s">
        <v>4556</v>
      </c>
      <c r="F558" s="96" t="s">
        <v>141</v>
      </c>
      <c r="G558" s="290">
        <f t="shared" si="29"/>
        <v>1</v>
      </c>
      <c r="H558" s="291" t="s">
        <v>101</v>
      </c>
      <c r="I558" s="188">
        <f t="shared" si="32"/>
        <v>1</v>
      </c>
      <c r="J558" s="188" t="e">
        <f>+IF(#REF!="Issued",1,IF(#REF!="Not Issued",2,"Nil"))</f>
        <v>#REF!</v>
      </c>
      <c r="K558" s="188" t="s">
        <v>4512</v>
      </c>
      <c r="L558" s="292"/>
    </row>
    <row r="559" spans="1:12" ht="14.25" customHeight="1" x14ac:dyDescent="0.2">
      <c r="A559" s="288">
        <f t="shared" si="31"/>
        <v>19</v>
      </c>
      <c r="B559" s="637" t="s">
        <v>4558</v>
      </c>
      <c r="C559" s="638">
        <v>65352</v>
      </c>
      <c r="D559" s="639" t="s">
        <v>4559</v>
      </c>
      <c r="E559" s="289" t="s">
        <v>4560</v>
      </c>
      <c r="F559" s="96" t="s">
        <v>166</v>
      </c>
      <c r="G559" s="290">
        <f t="shared" si="29"/>
        <v>2</v>
      </c>
      <c r="H559" s="291" t="s">
        <v>101</v>
      </c>
      <c r="I559" s="188">
        <f t="shared" si="32"/>
        <v>1</v>
      </c>
      <c r="J559" s="188" t="e">
        <f>+IF(#REF!="Issued",1,IF(#REF!="Not Issued",2,"Nil"))</f>
        <v>#REF!</v>
      </c>
      <c r="K559" s="188" t="s">
        <v>4516</v>
      </c>
      <c r="L559" s="292"/>
    </row>
    <row r="560" spans="1:12" ht="14.25" customHeight="1" x14ac:dyDescent="0.2">
      <c r="A560" s="288">
        <f t="shared" si="31"/>
        <v>20</v>
      </c>
      <c r="B560" s="649" t="s">
        <v>4462</v>
      </c>
      <c r="C560" s="638">
        <v>65325</v>
      </c>
      <c r="D560" s="639" t="s">
        <v>4463</v>
      </c>
      <c r="E560" s="289" t="s">
        <v>4464</v>
      </c>
      <c r="F560" s="96" t="s">
        <v>141</v>
      </c>
      <c r="G560" s="290">
        <f t="shared" si="29"/>
        <v>1</v>
      </c>
      <c r="H560" s="291" t="s">
        <v>19</v>
      </c>
      <c r="I560" s="188">
        <f t="shared" si="32"/>
        <v>5</v>
      </c>
      <c r="J560" s="188" t="e">
        <f>+IF(#REF!="Issued",1,IF(#REF!="Not Issued",2,"Nil"))</f>
        <v>#REF!</v>
      </c>
      <c r="K560" s="188" t="s">
        <v>4520</v>
      </c>
      <c r="L560" s="292"/>
    </row>
    <row r="561" spans="1:12" ht="14.25" customHeight="1" x14ac:dyDescent="0.2">
      <c r="A561" s="288">
        <f t="shared" si="31"/>
        <v>21</v>
      </c>
      <c r="B561" s="649" t="s">
        <v>4471</v>
      </c>
      <c r="C561" s="638">
        <v>65327</v>
      </c>
      <c r="D561" s="639" t="s">
        <v>4472</v>
      </c>
      <c r="E561" s="289" t="s">
        <v>209</v>
      </c>
      <c r="F561" s="96" t="s">
        <v>141</v>
      </c>
      <c r="G561" s="290">
        <f t="shared" si="29"/>
        <v>1</v>
      </c>
      <c r="H561" s="291" t="s">
        <v>19</v>
      </c>
      <c r="I561" s="188">
        <f t="shared" si="32"/>
        <v>5</v>
      </c>
      <c r="J561" s="188" t="e">
        <f>+IF(#REF!="Issued",1,IF(#REF!="Not Issued",2,"Nil"))</f>
        <v>#REF!</v>
      </c>
      <c r="K561" s="188" t="s">
        <v>4524</v>
      </c>
      <c r="L561" s="292"/>
    </row>
    <row r="562" spans="1:12" ht="14.25" customHeight="1" x14ac:dyDescent="0.2">
      <c r="A562" s="288">
        <f t="shared" si="31"/>
        <v>22</v>
      </c>
      <c r="B562" s="649" t="s">
        <v>4479</v>
      </c>
      <c r="C562" s="638">
        <v>65330</v>
      </c>
      <c r="D562" s="639" t="s">
        <v>4480</v>
      </c>
      <c r="E562" s="289" t="s">
        <v>4481</v>
      </c>
      <c r="F562" s="96" t="s">
        <v>166</v>
      </c>
      <c r="G562" s="290">
        <f t="shared" si="29"/>
        <v>2</v>
      </c>
      <c r="H562" s="291" t="s">
        <v>19</v>
      </c>
      <c r="I562" s="188">
        <f t="shared" si="32"/>
        <v>5</v>
      </c>
      <c r="J562" s="188" t="e">
        <f>+IF(#REF!="Issued",1,IF(#REF!="Not Issued",2,"Nil"))</f>
        <v>#REF!</v>
      </c>
      <c r="K562" s="188" t="s">
        <v>4527</v>
      </c>
      <c r="L562" s="292"/>
    </row>
    <row r="563" spans="1:12" ht="14.25" customHeight="1" x14ac:dyDescent="0.2">
      <c r="A563" s="288">
        <f t="shared" si="31"/>
        <v>23</v>
      </c>
      <c r="B563" s="649" t="s">
        <v>4482</v>
      </c>
      <c r="C563" s="638">
        <v>65331</v>
      </c>
      <c r="D563" s="639" t="s">
        <v>4483</v>
      </c>
      <c r="E563" s="289" t="s">
        <v>4484</v>
      </c>
      <c r="F563" s="96" t="s">
        <v>166</v>
      </c>
      <c r="G563" s="290">
        <f t="shared" si="29"/>
        <v>2</v>
      </c>
      <c r="H563" s="291" t="s">
        <v>19</v>
      </c>
      <c r="I563" s="188">
        <f t="shared" si="32"/>
        <v>5</v>
      </c>
      <c r="J563" s="188" t="e">
        <f>+IF(#REF!="Issued",1,IF(#REF!="Not Issued",2,"Nil"))</f>
        <v>#REF!</v>
      </c>
      <c r="K563" s="188" t="s">
        <v>4530</v>
      </c>
      <c r="L563" s="292"/>
    </row>
    <row r="564" spans="1:12" ht="14.25" customHeight="1" x14ac:dyDescent="0.2">
      <c r="A564" s="288">
        <f t="shared" si="31"/>
        <v>24</v>
      </c>
      <c r="B564" s="637" t="s">
        <v>4492</v>
      </c>
      <c r="C564" s="638">
        <v>65335</v>
      </c>
      <c r="D564" s="639" t="s">
        <v>4493</v>
      </c>
      <c r="E564" s="289" t="s">
        <v>4494</v>
      </c>
      <c r="F564" s="96" t="s">
        <v>141</v>
      </c>
      <c r="G564" s="290">
        <f t="shared" si="29"/>
        <v>1</v>
      </c>
      <c r="H564" s="291" t="s">
        <v>19</v>
      </c>
      <c r="I564" s="188">
        <f t="shared" si="32"/>
        <v>5</v>
      </c>
      <c r="J564" s="188" t="e">
        <f>+IF(#REF!="Issued",1,IF(#REF!="Not Issued",2,"Nil"))</f>
        <v>#REF!</v>
      </c>
      <c r="K564" s="188" t="s">
        <v>4534</v>
      </c>
      <c r="L564" s="292"/>
    </row>
    <row r="565" spans="1:12" ht="14.25" customHeight="1" x14ac:dyDescent="0.2">
      <c r="A565" s="288">
        <f t="shared" si="31"/>
        <v>25</v>
      </c>
      <c r="B565" s="649" t="s">
        <v>4517</v>
      </c>
      <c r="C565" s="638">
        <v>65342</v>
      </c>
      <c r="D565" s="639" t="s">
        <v>4518</v>
      </c>
      <c r="E565" s="289" t="s">
        <v>4519</v>
      </c>
      <c r="F565" s="96" t="s">
        <v>141</v>
      </c>
      <c r="G565" s="290">
        <f t="shared" si="29"/>
        <v>1</v>
      </c>
      <c r="H565" s="291" t="s">
        <v>19</v>
      </c>
      <c r="I565" s="188">
        <f t="shared" si="32"/>
        <v>5</v>
      </c>
      <c r="J565" s="188" t="e">
        <f>+IF(#REF!="Issued",1,IF(#REF!="Not Issued",2,"Nil"))</f>
        <v>#REF!</v>
      </c>
      <c r="K565" s="188" t="s">
        <v>4538</v>
      </c>
      <c r="L565" s="292"/>
    </row>
    <row r="566" spans="1:12" ht="14.25" customHeight="1" x14ac:dyDescent="0.2">
      <c r="A566" s="288">
        <f t="shared" si="31"/>
        <v>26</v>
      </c>
      <c r="B566" s="649" t="s">
        <v>4521</v>
      </c>
      <c r="C566" s="638">
        <v>65343</v>
      </c>
      <c r="D566" s="639" t="s">
        <v>4522</v>
      </c>
      <c r="E566" s="289" t="s">
        <v>4523</v>
      </c>
      <c r="F566" s="96" t="s">
        <v>141</v>
      </c>
      <c r="G566" s="290">
        <f t="shared" si="29"/>
        <v>1</v>
      </c>
      <c r="H566" s="291" t="s">
        <v>19</v>
      </c>
      <c r="I566" s="188">
        <f t="shared" si="32"/>
        <v>5</v>
      </c>
      <c r="J566" s="188" t="e">
        <f>+IF(#REF!="Issued",1,IF(#REF!="Not Issued",2,"Nil"))</f>
        <v>#REF!</v>
      </c>
      <c r="K566" s="188" t="s">
        <v>4542</v>
      </c>
      <c r="L566" s="292"/>
    </row>
    <row r="567" spans="1:12" ht="14.25" customHeight="1" x14ac:dyDescent="0.2">
      <c r="A567" s="288">
        <f t="shared" si="31"/>
        <v>27</v>
      </c>
      <c r="B567" s="649" t="s">
        <v>4528</v>
      </c>
      <c r="C567" s="638">
        <v>65345</v>
      </c>
      <c r="D567" s="639" t="s">
        <v>4529</v>
      </c>
      <c r="E567" s="289" t="s">
        <v>1912</v>
      </c>
      <c r="F567" s="96" t="s">
        <v>141</v>
      </c>
      <c r="G567" s="290">
        <f t="shared" si="29"/>
        <v>1</v>
      </c>
      <c r="H567" s="291" t="s">
        <v>19</v>
      </c>
      <c r="I567" s="188">
        <f t="shared" si="32"/>
        <v>5</v>
      </c>
      <c r="J567" s="188" t="e">
        <f>+IF(#REF!="Issued",1,IF(#REF!="Not Issued",2,"Nil"))</f>
        <v>#REF!</v>
      </c>
      <c r="K567" s="188" t="s">
        <v>4546</v>
      </c>
      <c r="L567" s="292"/>
    </row>
    <row r="568" spans="1:12" ht="14.25" customHeight="1" x14ac:dyDescent="0.2">
      <c r="A568" s="288">
        <f t="shared" si="31"/>
        <v>28</v>
      </c>
      <c r="B568" s="637" t="s">
        <v>4531</v>
      </c>
      <c r="C568" s="638">
        <v>65346</v>
      </c>
      <c r="D568" s="639" t="s">
        <v>4532</v>
      </c>
      <c r="E568" s="289" t="s">
        <v>4533</v>
      </c>
      <c r="F568" s="96" t="s">
        <v>166</v>
      </c>
      <c r="G568" s="290">
        <f t="shared" si="29"/>
        <v>2</v>
      </c>
      <c r="H568" s="291" t="s">
        <v>19</v>
      </c>
      <c r="I568" s="188">
        <f t="shared" si="32"/>
        <v>5</v>
      </c>
      <c r="J568" s="188" t="e">
        <f>+IF(#REF!="Issued",1,IF(#REF!="Not Issued",2,"Nil"))</f>
        <v>#REF!</v>
      </c>
      <c r="K568" s="188" t="s">
        <v>4550</v>
      </c>
      <c r="L568" s="292"/>
    </row>
    <row r="569" spans="1:12" ht="14.25" customHeight="1" x14ac:dyDescent="0.2">
      <c r="A569" s="288">
        <f t="shared" si="31"/>
        <v>29</v>
      </c>
      <c r="B569" s="649" t="s">
        <v>4535</v>
      </c>
      <c r="C569" s="638">
        <v>65347</v>
      </c>
      <c r="D569" s="639" t="s">
        <v>4536</v>
      </c>
      <c r="E569" s="289" t="s">
        <v>4537</v>
      </c>
      <c r="F569" s="96" t="s">
        <v>141</v>
      </c>
      <c r="G569" s="290">
        <f t="shared" si="29"/>
        <v>1</v>
      </c>
      <c r="H569" s="291" t="s">
        <v>19</v>
      </c>
      <c r="I569" s="188">
        <f t="shared" si="32"/>
        <v>5</v>
      </c>
      <c r="J569" s="188" t="e">
        <f>+IF(#REF!="Issued",1,IF(#REF!="Not Issued",2,"Nil"))</f>
        <v>#REF!</v>
      </c>
      <c r="K569" s="188" t="s">
        <v>4553</v>
      </c>
      <c r="L569" s="292"/>
    </row>
    <row r="570" spans="1:12" ht="14.25" customHeight="1" x14ac:dyDescent="0.2">
      <c r="A570" s="288">
        <f t="shared" si="31"/>
        <v>30</v>
      </c>
      <c r="B570" s="637" t="s">
        <v>4547</v>
      </c>
      <c r="C570" s="638">
        <v>48661</v>
      </c>
      <c r="D570" s="639" t="s">
        <v>4548</v>
      </c>
      <c r="E570" s="289" t="s">
        <v>4549</v>
      </c>
      <c r="F570" s="96" t="s">
        <v>166</v>
      </c>
      <c r="G570" s="290">
        <f t="shared" si="29"/>
        <v>2</v>
      </c>
      <c r="H570" s="291" t="s">
        <v>19</v>
      </c>
      <c r="I570" s="188">
        <f t="shared" si="32"/>
        <v>5</v>
      </c>
      <c r="J570" s="188" t="e">
        <f>+IF(#REF!="Issued",1,IF(#REF!="Not Issued",2,"Nil"))</f>
        <v>#REF!</v>
      </c>
      <c r="K570" s="188" t="s">
        <v>4557</v>
      </c>
      <c r="L570" s="292"/>
    </row>
    <row r="571" spans="1:12" ht="14.25" customHeight="1" x14ac:dyDescent="0.2">
      <c r="A571" s="288">
        <f t="shared" si="31"/>
        <v>31</v>
      </c>
      <c r="B571" s="649" t="s">
        <v>4551</v>
      </c>
      <c r="C571" s="638">
        <v>65350</v>
      </c>
      <c r="D571" s="639" t="s">
        <v>4552</v>
      </c>
      <c r="E571" s="289" t="s">
        <v>1158</v>
      </c>
      <c r="F571" s="96" t="s">
        <v>141</v>
      </c>
      <c r="G571" s="290">
        <f t="shared" si="29"/>
        <v>1</v>
      </c>
      <c r="H571" s="291" t="s">
        <v>19</v>
      </c>
      <c r="I571" s="188">
        <f t="shared" si="32"/>
        <v>5</v>
      </c>
      <c r="J571" s="188" t="e">
        <f>+IF(#REF!="Issued",1,IF(#REF!="Not Issued",2,"Nil"))</f>
        <v>#REF!</v>
      </c>
      <c r="K571" s="188" t="s">
        <v>4561</v>
      </c>
      <c r="L571" s="292"/>
    </row>
    <row r="572" spans="1:12" ht="12.75" x14ac:dyDescent="0.2">
      <c r="A572" s="293"/>
      <c r="B572" s="343"/>
      <c r="C572" s="139"/>
      <c r="D572" s="344"/>
      <c r="E572" s="345"/>
      <c r="F572" s="346"/>
      <c r="G572" s="105"/>
      <c r="H572" s="347"/>
      <c r="I572" s="105"/>
      <c r="J572" s="239"/>
      <c r="K572" s="239"/>
      <c r="L572" s="229"/>
    </row>
    <row r="573" spans="1:12" ht="16.5" thickBot="1" x14ac:dyDescent="0.3">
      <c r="A573" s="306" t="s">
        <v>4562</v>
      </c>
      <c r="B573" s="211"/>
      <c r="C573" s="307"/>
      <c r="D573" s="348"/>
      <c r="E573" s="349"/>
      <c r="F573" s="350"/>
      <c r="G573" s="350"/>
      <c r="H573" s="350"/>
      <c r="I573" s="350"/>
      <c r="J573" s="350"/>
      <c r="K573" s="350"/>
      <c r="L573" s="350"/>
    </row>
    <row r="574" spans="1:12" x14ac:dyDescent="0.25">
      <c r="A574" s="310" t="s">
        <v>100</v>
      </c>
      <c r="B574" s="200">
        <f>+COUNTIF(G541:G571,1)</f>
        <v>21</v>
      </c>
      <c r="C574" s="311"/>
      <c r="D574" s="202" t="s">
        <v>101</v>
      </c>
      <c r="E574" s="203"/>
      <c r="F574" s="200"/>
      <c r="G574" s="200"/>
      <c r="H574" s="200">
        <f>+COUNTIF(I541:I571,1)</f>
        <v>19</v>
      </c>
      <c r="I574" s="313"/>
      <c r="J574" s="350"/>
      <c r="K574" s="350"/>
      <c r="L574" s="350"/>
    </row>
    <row r="575" spans="1:12" x14ac:dyDescent="0.25">
      <c r="A575" s="314" t="s">
        <v>112</v>
      </c>
      <c r="B575" s="211">
        <f>+COUNTIF(G541:G571,2)</f>
        <v>10</v>
      </c>
      <c r="C575" s="307"/>
      <c r="D575" s="315" t="s">
        <v>19</v>
      </c>
      <c r="E575" s="318"/>
      <c r="F575" s="211"/>
      <c r="G575" s="309"/>
      <c r="H575" s="211">
        <f>+COUNTIF(I541:I571,5)</f>
        <v>12</v>
      </c>
      <c r="I575" s="309"/>
      <c r="J575" s="351"/>
      <c r="K575" s="351"/>
      <c r="L575" s="350"/>
    </row>
    <row r="576" spans="1:12" ht="16.5" thickBot="1" x14ac:dyDescent="0.3">
      <c r="A576" s="320" t="s">
        <v>0</v>
      </c>
      <c r="B576" s="224">
        <f>SUM(B574:B575)</f>
        <v>31</v>
      </c>
      <c r="C576" s="321"/>
      <c r="D576" s="220" t="s">
        <v>0</v>
      </c>
      <c r="E576" s="259"/>
      <c r="F576" s="224"/>
      <c r="G576" s="323"/>
      <c r="H576" s="241">
        <f>SUM(H574:H575)</f>
        <v>31</v>
      </c>
      <c r="I576" s="323"/>
      <c r="J576" s="353"/>
      <c r="K576" s="354"/>
      <c r="L576" s="354"/>
    </row>
  </sheetData>
  <sortState ref="B541:H571">
    <sortCondition ref="H541:H571"/>
  </sortState>
  <mergeCells count="11">
    <mergeCell ref="A539:L539"/>
    <mergeCell ref="L3:L4"/>
    <mergeCell ref="A497:L497"/>
    <mergeCell ref="A1:L1"/>
    <mergeCell ref="A2:L2"/>
    <mergeCell ref="A3:A4"/>
    <mergeCell ref="B3:B4"/>
    <mergeCell ref="C3:C4"/>
    <mergeCell ref="D3:D4"/>
    <mergeCell ref="E3:E4"/>
    <mergeCell ref="H3:H4"/>
  </mergeCells>
  <conditionalFormatting sqref="H5:H56 H368:H375 H499 H541:H549 H423:H470 H319 H58:H194 H196:H292 H472:H489 H551:H572 H395:H412 H501:H527 H377:H392 H529 H351:H359 H321:H349 H294:H309">
    <cfRule type="cellIs" dxfId="139" priority="131" stopIfTrue="1" operator="equal">
      <formula>"Dropped"</formula>
    </cfRule>
    <cfRule type="cellIs" dxfId="138" priority="132" stopIfTrue="1" operator="equal">
      <formula>"Left"</formula>
    </cfRule>
    <cfRule type="cellIs" dxfId="137" priority="133" stopIfTrue="1" operator="equal">
      <formula>"Incomplete"</formula>
    </cfRule>
    <cfRule type="cellIs" dxfId="136" priority="134" stopIfTrue="1" operator="equal">
      <formula>"Complete"</formula>
    </cfRule>
  </conditionalFormatting>
  <conditionalFormatting sqref="H57">
    <cfRule type="cellIs" dxfId="135" priority="97" stopIfTrue="1" operator="equal">
      <formula>"Dropped"</formula>
    </cfRule>
    <cfRule type="cellIs" dxfId="134" priority="98" stopIfTrue="1" operator="equal">
      <formula>"Left"</formula>
    </cfRule>
    <cfRule type="cellIs" dxfId="133" priority="99" stopIfTrue="1" operator="equal">
      <formula>"Incomplete"</formula>
    </cfRule>
    <cfRule type="cellIs" dxfId="132" priority="100" stopIfTrue="1" operator="equal">
      <formula>"Complete"</formula>
    </cfRule>
  </conditionalFormatting>
  <conditionalFormatting sqref="H293">
    <cfRule type="cellIs" dxfId="131" priority="91" stopIfTrue="1" operator="equal">
      <formula>"Dropped"</formula>
    </cfRule>
    <cfRule type="cellIs" dxfId="130" priority="92" stopIfTrue="1" operator="equal">
      <formula>"Left"</formula>
    </cfRule>
    <cfRule type="cellIs" dxfId="129" priority="93" stopIfTrue="1" operator="equal">
      <formula>"Incomplete"</formula>
    </cfRule>
    <cfRule type="cellIs" dxfId="128" priority="94" stopIfTrue="1" operator="equal">
      <formula>"Complete"</formula>
    </cfRule>
  </conditionalFormatting>
  <conditionalFormatting sqref="H195">
    <cfRule type="cellIs" dxfId="127" priority="85" stopIfTrue="1" operator="equal">
      <formula>"Dropped"</formula>
    </cfRule>
    <cfRule type="cellIs" dxfId="126" priority="86" stopIfTrue="1" operator="equal">
      <formula>"Left"</formula>
    </cfRule>
    <cfRule type="cellIs" dxfId="125" priority="87" stopIfTrue="1" operator="equal">
      <formula>"Incomplete"</formula>
    </cfRule>
    <cfRule type="cellIs" dxfId="124" priority="88" stopIfTrue="1" operator="equal">
      <formula>"Complete"</formula>
    </cfRule>
  </conditionalFormatting>
  <conditionalFormatting sqref="H471">
    <cfRule type="cellIs" dxfId="123" priority="79" stopIfTrue="1" operator="equal">
      <formula>"Dropped"</formula>
    </cfRule>
    <cfRule type="cellIs" dxfId="122" priority="80" stopIfTrue="1" operator="equal">
      <formula>"Left"</formula>
    </cfRule>
    <cfRule type="cellIs" dxfId="121" priority="81" stopIfTrue="1" operator="equal">
      <formula>"Incomplete"</formula>
    </cfRule>
    <cfRule type="cellIs" dxfId="120" priority="82" stopIfTrue="1" operator="equal">
      <formula>"Complete"</formula>
    </cfRule>
  </conditionalFormatting>
  <conditionalFormatting sqref="H550">
    <cfRule type="cellIs" dxfId="119" priority="73" stopIfTrue="1" operator="equal">
      <formula>"Dropped"</formula>
    </cfRule>
    <cfRule type="cellIs" dxfId="118" priority="74" stopIfTrue="1" operator="equal">
      <formula>"Left"</formula>
    </cfRule>
    <cfRule type="cellIs" dxfId="117" priority="75" stopIfTrue="1" operator="equal">
      <formula>"Incomplete"</formula>
    </cfRule>
    <cfRule type="cellIs" dxfId="116" priority="76" stopIfTrue="1" operator="equal">
      <formula>"Complete"</formula>
    </cfRule>
  </conditionalFormatting>
  <conditionalFormatting sqref="H393:H394">
    <cfRule type="cellIs" dxfId="115" priority="67" stopIfTrue="1" operator="equal">
      <formula>"Dropped"</formula>
    </cfRule>
    <cfRule type="cellIs" dxfId="114" priority="68" stopIfTrue="1" operator="equal">
      <formula>"Left"</formula>
    </cfRule>
    <cfRule type="cellIs" dxfId="113" priority="69" stopIfTrue="1" operator="equal">
      <formula>"Incomplete"</formula>
    </cfRule>
    <cfRule type="cellIs" dxfId="112" priority="70" stopIfTrue="1" operator="equal">
      <formula>"Complete"</formula>
    </cfRule>
  </conditionalFormatting>
  <conditionalFormatting sqref="H500">
    <cfRule type="cellIs" dxfId="111" priority="51" stopIfTrue="1" operator="equal">
      <formula>"Dropped"</formula>
    </cfRule>
    <cfRule type="cellIs" dxfId="110" priority="52" stopIfTrue="1" operator="equal">
      <formula>"Left"</formula>
    </cfRule>
    <cfRule type="cellIs" dxfId="109" priority="53" stopIfTrue="1" operator="equal">
      <formula>"Incomplete"</formula>
    </cfRule>
    <cfRule type="cellIs" dxfId="108" priority="54" stopIfTrue="1" operator="equal">
      <formula>"Complete"</formula>
    </cfRule>
  </conditionalFormatting>
  <conditionalFormatting sqref="H376">
    <cfRule type="cellIs" dxfId="107" priority="41" stopIfTrue="1" operator="equal">
      <formula>"Dropped"</formula>
    </cfRule>
    <cfRule type="cellIs" dxfId="106" priority="42" stopIfTrue="1" operator="equal">
      <formula>"Left"</formula>
    </cfRule>
    <cfRule type="cellIs" dxfId="105" priority="43" stopIfTrue="1" operator="equal">
      <formula>"Incomplete"</formula>
    </cfRule>
    <cfRule type="cellIs" dxfId="104" priority="44" stopIfTrue="1" operator="equal">
      <formula>"Complete"</formula>
    </cfRule>
  </conditionalFormatting>
  <conditionalFormatting sqref="H528">
    <cfRule type="cellIs" dxfId="103" priority="35" stopIfTrue="1" operator="equal">
      <formula>"Dropped"</formula>
    </cfRule>
    <cfRule type="cellIs" dxfId="102" priority="36" stopIfTrue="1" operator="equal">
      <formula>"Left"</formula>
    </cfRule>
    <cfRule type="cellIs" dxfId="101" priority="37" stopIfTrue="1" operator="equal">
      <formula>"Incomplete"</formula>
    </cfRule>
    <cfRule type="cellIs" dxfId="100" priority="38" stopIfTrue="1" operator="equal">
      <formula>"Complete"</formula>
    </cfRule>
  </conditionalFormatting>
  <conditionalFormatting sqref="H350">
    <cfRule type="cellIs" dxfId="99" priority="27" stopIfTrue="1" operator="equal">
      <formula>"Dropped"</formula>
    </cfRule>
    <cfRule type="cellIs" dxfId="98" priority="28" stopIfTrue="1" operator="equal">
      <formula>"Left"</formula>
    </cfRule>
    <cfRule type="cellIs" dxfId="97" priority="29" stopIfTrue="1" operator="equal">
      <formula>"Incomplete"</formula>
    </cfRule>
    <cfRule type="cellIs" dxfId="96" priority="30" stopIfTrue="1" operator="equal">
      <formula>"Complete"</formula>
    </cfRule>
  </conditionalFormatting>
  <conditionalFormatting sqref="H320">
    <cfRule type="cellIs" dxfId="95" priority="23" stopIfTrue="1" operator="equal">
      <formula>"Dropped"</formula>
    </cfRule>
    <cfRule type="cellIs" dxfId="94" priority="24" stopIfTrue="1" operator="equal">
      <formula>"Left"</formula>
    </cfRule>
    <cfRule type="cellIs" dxfId="93" priority="25" stopIfTrue="1" operator="equal">
      <formula>"Incomplete"</formula>
    </cfRule>
    <cfRule type="cellIs" dxfId="92" priority="26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"/>
  <sheetViews>
    <sheetView workbookViewId="0">
      <selection activeCell="D12" sqref="D12"/>
    </sheetView>
  </sheetViews>
  <sheetFormatPr defaultRowHeight="15.75" x14ac:dyDescent="0.25"/>
  <cols>
    <col min="1" max="1" width="5.5703125" style="486" customWidth="1"/>
    <col min="2" max="2" width="14.7109375" style="483" bestFit="1" customWidth="1"/>
    <col min="3" max="3" width="8.7109375" style="484" customWidth="1"/>
    <col min="4" max="4" width="32.7109375" style="477" customWidth="1"/>
    <col min="5" max="5" width="30.7109375" style="485" hidden="1" customWidth="1"/>
    <col min="6" max="6" width="6.28515625" style="486" hidden="1" customWidth="1"/>
    <col min="7" max="7" width="2" style="476" hidden="1" customWidth="1"/>
    <col min="8" max="8" width="12.140625" style="486" bestFit="1" customWidth="1"/>
    <col min="9" max="9" width="2.28515625" style="486" hidden="1" customWidth="1"/>
    <col min="10" max="10" width="6.85546875" style="476" hidden="1" customWidth="1"/>
    <col min="11" max="11" width="17.5703125" style="476" hidden="1" customWidth="1"/>
    <col min="12" max="12" width="14.5703125" style="476" customWidth="1"/>
    <col min="13" max="13" width="11" style="476" hidden="1" customWidth="1"/>
    <col min="14" max="16384" width="9.140625" style="476"/>
  </cols>
  <sheetData>
    <row r="1" spans="1:12" ht="24.75" x14ac:dyDescent="0.5">
      <c r="A1" s="754" t="s">
        <v>2385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</row>
    <row r="2" spans="1:12" ht="20.25" thickBot="1" x14ac:dyDescent="0.45">
      <c r="A2" s="753" t="s">
        <v>74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</row>
    <row r="3" spans="1:12" ht="32.25" thickBot="1" x14ac:dyDescent="0.25">
      <c r="A3" s="508" t="s">
        <v>86</v>
      </c>
      <c r="B3" s="509" t="s">
        <v>87</v>
      </c>
      <c r="C3" s="510" t="s">
        <v>88</v>
      </c>
      <c r="D3" s="511" t="s">
        <v>89</v>
      </c>
      <c r="E3" s="512" t="s">
        <v>90</v>
      </c>
      <c r="F3" s="513" t="s">
        <v>300</v>
      </c>
      <c r="G3" s="513"/>
      <c r="H3" s="514" t="s">
        <v>301</v>
      </c>
      <c r="I3" s="514"/>
      <c r="J3" s="515" t="s">
        <v>93</v>
      </c>
      <c r="K3" s="516"/>
      <c r="L3" s="517" t="s">
        <v>94</v>
      </c>
    </row>
    <row r="4" spans="1:12" ht="12.75" x14ac:dyDescent="0.2">
      <c r="A4" s="370">
        <v>1</v>
      </c>
      <c r="B4" s="651" t="s">
        <v>6469</v>
      </c>
      <c r="C4" s="652">
        <v>79075</v>
      </c>
      <c r="D4" s="653" t="s">
        <v>6470</v>
      </c>
      <c r="E4" s="429" t="s">
        <v>6471</v>
      </c>
      <c r="F4" s="372" t="s">
        <v>141</v>
      </c>
      <c r="G4" s="478">
        <f t="shared" ref="G4:G5" si="0">+IF(F4="M",1,IF(F4="f",2,IF(F4="Civ",3,"Error")))</f>
        <v>1</v>
      </c>
      <c r="H4" s="374" t="s">
        <v>101</v>
      </c>
      <c r="I4" s="479">
        <f t="shared" ref="I4:I5" si="1">+IF(H4="Incomplete",5,IF(H4="Complete",1,IF(H4="Incomplete",2,IF(H4="Left",3,IF(H4="Dropped",4,"Error")))))</f>
        <v>1</v>
      </c>
      <c r="J4" s="479" t="e">
        <f>+IF(#REF!="Issued",1,IF(#REF!="Not Issued",2,"Nil"))</f>
        <v>#REF!</v>
      </c>
      <c r="K4" s="479" t="s">
        <v>4092</v>
      </c>
      <c r="L4" s="480"/>
    </row>
    <row r="5" spans="1:12" ht="12.75" x14ac:dyDescent="0.2">
      <c r="A5" s="370">
        <v>2</v>
      </c>
      <c r="B5" s="651" t="s">
        <v>6472</v>
      </c>
      <c r="C5" s="652">
        <v>79076</v>
      </c>
      <c r="D5" s="653" t="s">
        <v>6473</v>
      </c>
      <c r="E5" s="429" t="s">
        <v>6474</v>
      </c>
      <c r="F5" s="372" t="s">
        <v>141</v>
      </c>
      <c r="G5" s="478">
        <f t="shared" si="0"/>
        <v>1</v>
      </c>
      <c r="H5" s="374" t="s">
        <v>19</v>
      </c>
      <c r="I5" s="479">
        <f t="shared" si="1"/>
        <v>5</v>
      </c>
      <c r="J5" s="479" t="e">
        <f>+IF(#REF!="Issued",1,IF(#REF!="Not Issued",2,"Nil"))</f>
        <v>#REF!</v>
      </c>
      <c r="K5" s="479" t="s">
        <v>4097</v>
      </c>
      <c r="L5" s="480"/>
    </row>
    <row r="6" spans="1:12" ht="12.75" x14ac:dyDescent="0.2">
      <c r="A6" s="481"/>
      <c r="B6" s="434"/>
      <c r="C6" s="463"/>
      <c r="D6" s="464"/>
      <c r="E6" s="464"/>
      <c r="F6" s="518"/>
      <c r="G6" s="519"/>
      <c r="H6" s="438"/>
      <c r="I6" s="519"/>
      <c r="J6" s="482"/>
      <c r="K6" s="482"/>
      <c r="L6" s="487"/>
    </row>
    <row r="7" spans="1:12" ht="16.5" thickBot="1" x14ac:dyDescent="0.3">
      <c r="A7" s="488" t="s">
        <v>74</v>
      </c>
      <c r="B7" s="489"/>
      <c r="C7" s="490"/>
      <c r="D7" s="378"/>
      <c r="E7" s="520"/>
      <c r="F7" s="520"/>
      <c r="G7" s="520"/>
      <c r="H7" s="520"/>
      <c r="I7" s="520"/>
      <c r="J7" s="520"/>
      <c r="K7" s="520"/>
      <c r="L7" s="520"/>
    </row>
    <row r="8" spans="1:12" x14ac:dyDescent="0.25">
      <c r="A8" s="492" t="s">
        <v>100</v>
      </c>
      <c r="B8" s="493">
        <f>+COUNTIF(G4:G5,1)</f>
        <v>2</v>
      </c>
      <c r="C8" s="494"/>
      <c r="D8" s="495" t="s">
        <v>101</v>
      </c>
      <c r="E8" s="496"/>
      <c r="F8" s="493"/>
      <c r="G8" s="493"/>
      <c r="H8" s="493">
        <f>+COUNTIF(I4:I5,1)</f>
        <v>1</v>
      </c>
      <c r="I8" s="497"/>
      <c r="J8" s="520"/>
      <c r="K8" s="520"/>
      <c r="L8" s="520"/>
    </row>
    <row r="9" spans="1:12" x14ac:dyDescent="0.25">
      <c r="A9" s="498" t="s">
        <v>112</v>
      </c>
      <c r="B9" s="489">
        <f>+COUNTIF(G4:G5,2)</f>
        <v>0</v>
      </c>
      <c r="C9" s="490"/>
      <c r="D9" s="499" t="s">
        <v>19</v>
      </c>
      <c r="E9" s="500"/>
      <c r="F9" s="489"/>
      <c r="G9" s="491"/>
      <c r="H9" s="489">
        <f>+COUNTIF(I4:I5,5)</f>
        <v>1</v>
      </c>
      <c r="I9" s="491"/>
      <c r="J9" s="521"/>
      <c r="K9" s="521"/>
      <c r="L9" s="520"/>
    </row>
    <row r="10" spans="1:12" ht="16.5" thickBot="1" x14ac:dyDescent="0.3">
      <c r="A10" s="501" t="s">
        <v>0</v>
      </c>
      <c r="B10" s="502">
        <f>SUM(B8:B9)</f>
        <v>2</v>
      </c>
      <c r="C10" s="503"/>
      <c r="D10" s="504" t="s">
        <v>0</v>
      </c>
      <c r="E10" s="505"/>
      <c r="F10" s="502"/>
      <c r="G10" s="507"/>
      <c r="H10" s="506">
        <f>SUM(H8:H9)</f>
        <v>2</v>
      </c>
      <c r="I10" s="507"/>
      <c r="J10" s="522"/>
      <c r="K10" s="523"/>
      <c r="L10" s="523"/>
    </row>
  </sheetData>
  <mergeCells count="2">
    <mergeCell ref="A2:L2"/>
    <mergeCell ref="A1:L1"/>
  </mergeCells>
  <conditionalFormatting sqref="H5:H6">
    <cfRule type="cellIs" dxfId="91" priority="33" stopIfTrue="1" operator="equal">
      <formula>"Dropped"</formula>
    </cfRule>
    <cfRule type="cellIs" dxfId="90" priority="34" stopIfTrue="1" operator="equal">
      <formula>"Left"</formula>
    </cfRule>
    <cfRule type="cellIs" dxfId="89" priority="35" stopIfTrue="1" operator="equal">
      <formula>"Incomplete"</formula>
    </cfRule>
    <cfRule type="cellIs" dxfId="88" priority="36" stopIfTrue="1" operator="equal">
      <formula>"Complete"</formula>
    </cfRule>
  </conditionalFormatting>
  <conditionalFormatting sqref="H4">
    <cfRule type="cellIs" dxfId="87" priority="29" stopIfTrue="1" operator="equal">
      <formula>"Dropped"</formula>
    </cfRule>
    <cfRule type="cellIs" dxfId="86" priority="30" stopIfTrue="1" operator="equal">
      <formula>"Left"</formula>
    </cfRule>
    <cfRule type="cellIs" dxfId="85" priority="31" stopIfTrue="1" operator="equal">
      <formula>"Incomplete"</formula>
    </cfRule>
    <cfRule type="cellIs" dxfId="84" priority="32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12"/>
  <sheetViews>
    <sheetView showGridLines="0" zoomScale="90" zoomScaleNormal="90" workbookViewId="0">
      <selection activeCell="M17" sqref="M17"/>
    </sheetView>
  </sheetViews>
  <sheetFormatPr defaultRowHeight="12.75" x14ac:dyDescent="0.2"/>
  <cols>
    <col min="1" max="1" width="8.28515625" style="133" customWidth="1"/>
    <col min="2" max="2" width="14.7109375" style="80" bestFit="1" customWidth="1"/>
    <col min="3" max="3" width="9.42578125" style="80" bestFit="1" customWidth="1"/>
    <col min="4" max="4" width="23" style="85" customWidth="1"/>
    <col min="5" max="5" width="30.140625" style="80" customWidth="1"/>
    <col min="6" max="6" width="3.5703125" style="80" hidden="1" customWidth="1"/>
    <col min="7" max="7" width="2.28515625" style="80" hidden="1" customWidth="1"/>
    <col min="8" max="8" width="11" style="80" bestFit="1" customWidth="1"/>
    <col min="9" max="9" width="2.28515625" style="80" hidden="1" customWidth="1"/>
    <col min="10" max="10" width="7.42578125" style="80" hidden="1" customWidth="1"/>
    <col min="11" max="11" width="21.7109375" style="80" bestFit="1" customWidth="1"/>
    <col min="12" max="30" width="9.140625" style="80" customWidth="1"/>
    <col min="31" max="31" width="3" style="80" customWidth="1"/>
    <col min="32" max="32" width="3.140625" style="80" customWidth="1"/>
    <col min="33" max="16384" width="9.140625" style="80"/>
  </cols>
  <sheetData>
    <row r="1" spans="1:32" ht="32.25" customHeight="1" x14ac:dyDescent="0.45">
      <c r="A1" s="707" t="s">
        <v>220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</row>
    <row r="2" spans="1:32" ht="38.25" customHeight="1" thickBot="1" x14ac:dyDescent="0.55000000000000004">
      <c r="A2" s="756" t="s">
        <v>60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</row>
    <row r="3" spans="1:32" s="85" customFormat="1" ht="22.5" customHeight="1" x14ac:dyDescent="0.2">
      <c r="A3" s="701" t="s">
        <v>86</v>
      </c>
      <c r="B3" s="703" t="s">
        <v>87</v>
      </c>
      <c r="C3" s="703" t="s">
        <v>88</v>
      </c>
      <c r="D3" s="703" t="s">
        <v>89</v>
      </c>
      <c r="E3" s="703" t="s">
        <v>90</v>
      </c>
      <c r="F3" s="82" t="s">
        <v>91</v>
      </c>
      <c r="G3" s="82"/>
      <c r="H3" s="703" t="s">
        <v>92</v>
      </c>
      <c r="I3" s="83"/>
      <c r="J3" s="84" t="s">
        <v>93</v>
      </c>
      <c r="K3" s="705" t="s">
        <v>94</v>
      </c>
      <c r="AE3" s="698" t="s">
        <v>136</v>
      </c>
      <c r="AF3" s="698" t="s">
        <v>137</v>
      </c>
    </row>
    <row r="4" spans="1:32" s="85" customFormat="1" ht="22.5" customHeight="1" thickBot="1" x14ac:dyDescent="0.25">
      <c r="A4" s="702"/>
      <c r="B4" s="704"/>
      <c r="C4" s="704"/>
      <c r="D4" s="704"/>
      <c r="E4" s="704"/>
      <c r="F4" s="86" t="s">
        <v>95</v>
      </c>
      <c r="G4" s="86"/>
      <c r="H4" s="704"/>
      <c r="I4" s="87"/>
      <c r="J4" s="88" t="s">
        <v>96</v>
      </c>
      <c r="K4" s="706"/>
      <c r="AE4" s="699"/>
      <c r="AF4" s="699"/>
    </row>
    <row r="5" spans="1:32" ht="18" customHeight="1" x14ac:dyDescent="0.25">
      <c r="A5" s="89">
        <v>1</v>
      </c>
      <c r="B5" s="630" t="s">
        <v>5843</v>
      </c>
      <c r="C5" s="631">
        <v>25221</v>
      </c>
      <c r="D5" s="632" t="s">
        <v>5844</v>
      </c>
      <c r="E5" s="630" t="s">
        <v>5845</v>
      </c>
      <c r="F5" s="357" t="s">
        <v>166</v>
      </c>
      <c r="G5" s="175">
        <f>+IF(F5="M",1,IF(F5="f",2,IF(F5="Civ",3,"Error")))</f>
        <v>2</v>
      </c>
      <c r="H5" s="93" t="s">
        <v>19</v>
      </c>
      <c r="I5" s="92">
        <f>+IF(H5="Studying",5,IF(H5="Complete",1,IF(H5="Incomplete",2,IF(H5="Left",3,IF(H5="Dropped",4,"Error")))))</f>
        <v>2</v>
      </c>
      <c r="J5" s="92" t="e">
        <f>+IF(#REF!="Issued",1,IF(#REF!="Not Issued",2,"Nil"))</f>
        <v>#REF!</v>
      </c>
      <c r="K5" s="95"/>
      <c r="AE5" s="95"/>
      <c r="AF5" s="95"/>
    </row>
    <row r="6" spans="1:32" ht="18" customHeight="1" x14ac:dyDescent="0.25">
      <c r="A6" s="89">
        <v>2</v>
      </c>
      <c r="B6" s="630" t="s">
        <v>5846</v>
      </c>
      <c r="C6" s="631">
        <v>48861</v>
      </c>
      <c r="D6" s="632" t="s">
        <v>5847</v>
      </c>
      <c r="E6" s="630" t="s">
        <v>4039</v>
      </c>
      <c r="F6" s="91" t="s">
        <v>141</v>
      </c>
      <c r="G6" s="175">
        <f t="shared" ref="G6" si="0">+IF(F6="M",1,IF(F6="f",2,IF(F6="Civ",3,"Error")))</f>
        <v>1</v>
      </c>
      <c r="H6" s="93" t="s">
        <v>19</v>
      </c>
      <c r="I6" s="92">
        <f t="shared" ref="I6" si="1">+IF(H6="Studying",5,IF(H6="Complete",1,IF(H6="Incomplete",2,IF(H6="Left",3,IF(H6="Dropped",4,"Error")))))</f>
        <v>2</v>
      </c>
      <c r="J6" s="92" t="e">
        <f>+IF(#REF!="Issued",1,IF(#REF!="Not Issued",2,"Nil"))</f>
        <v>#REF!</v>
      </c>
      <c r="K6" s="95"/>
      <c r="AE6" s="134"/>
      <c r="AF6" s="134"/>
    </row>
    <row r="7" spans="1:32" ht="18" customHeight="1" thickBot="1" x14ac:dyDescent="0.3">
      <c r="A7" s="97"/>
      <c r="B7" s="141"/>
      <c r="C7" s="141"/>
      <c r="D7" s="142"/>
      <c r="E7" s="143"/>
      <c r="F7" s="105"/>
      <c r="G7" s="105"/>
      <c r="H7" s="144"/>
      <c r="I7" s="102"/>
      <c r="J7" s="102"/>
      <c r="K7" s="125"/>
      <c r="AE7" s="125"/>
      <c r="AF7" s="125"/>
    </row>
    <row r="8" spans="1:32" s="151" customFormat="1" ht="18" customHeight="1" x14ac:dyDescent="0.2">
      <c r="A8" s="145" t="s">
        <v>100</v>
      </c>
      <c r="B8" s="146">
        <f>+COUNTIF(G5:G6,1)</f>
        <v>1</v>
      </c>
      <c r="C8" s="147"/>
      <c r="D8" s="148" t="s">
        <v>101</v>
      </c>
      <c r="E8" s="149"/>
      <c r="F8" s="149"/>
      <c r="G8" s="147"/>
      <c r="H8" s="150">
        <f>+COUNTIF(I5:I6,1)</f>
        <v>0</v>
      </c>
      <c r="I8" s="149"/>
      <c r="J8" s="120"/>
      <c r="K8" s="120"/>
      <c r="AE8" s="120"/>
      <c r="AF8" s="120"/>
    </row>
    <row r="9" spans="1:32" s="151" customFormat="1" ht="18" customHeight="1" x14ac:dyDescent="0.2">
      <c r="A9" s="152" t="s">
        <v>112</v>
      </c>
      <c r="B9" s="153">
        <f>+COUNTIF(G5:G6,2)</f>
        <v>1</v>
      </c>
      <c r="C9" s="154"/>
      <c r="D9" s="155" t="s">
        <v>19</v>
      </c>
      <c r="E9" s="120"/>
      <c r="F9" s="120"/>
      <c r="G9" s="154"/>
      <c r="H9" s="156">
        <f>+COUNTIF(I5:I6,2)</f>
        <v>2</v>
      </c>
      <c r="I9" s="120"/>
      <c r="J9" s="120"/>
      <c r="K9" s="120"/>
      <c r="AE9" s="120"/>
      <c r="AF9" s="120"/>
    </row>
    <row r="10" spans="1:32" s="151" customFormat="1" ht="18" customHeight="1" thickBot="1" x14ac:dyDescent="0.45">
      <c r="A10" s="157"/>
      <c r="B10" s="158">
        <f>SUM(B8:B9)</f>
        <v>2</v>
      </c>
      <c r="C10" s="159"/>
      <c r="D10" s="160" t="s">
        <v>0</v>
      </c>
      <c r="E10" s="161"/>
      <c r="F10" s="161"/>
      <c r="G10" s="162"/>
      <c r="H10" s="163">
        <f>SUM(H8:H9)</f>
        <v>2</v>
      </c>
      <c r="I10" s="164"/>
      <c r="J10" s="120"/>
      <c r="K10" s="120"/>
      <c r="AE10" s="120"/>
      <c r="AF10" s="120"/>
    </row>
    <row r="11" spans="1:32" ht="18" customHeight="1" x14ac:dyDescent="0.2">
      <c r="A11" s="165"/>
      <c r="B11" s="166"/>
      <c r="C11" s="167"/>
      <c r="D11" s="168"/>
      <c r="E11" s="166"/>
      <c r="F11" s="166"/>
      <c r="G11" s="169"/>
      <c r="H11" s="165"/>
      <c r="I11" s="170"/>
      <c r="J11" s="125"/>
      <c r="K11" s="125"/>
      <c r="AE11" s="125"/>
      <c r="AF11" s="125"/>
    </row>
    <row r="12" spans="1:32" s="120" customFormat="1" ht="15.75" x14ac:dyDescent="0.25">
      <c r="A12" s="156"/>
      <c r="D12" s="176"/>
    </row>
  </sheetData>
  <mergeCells count="11">
    <mergeCell ref="K3:K4"/>
    <mergeCell ref="AE3:AE4"/>
    <mergeCell ref="AF3:AF4"/>
    <mergeCell ref="A1:K1"/>
    <mergeCell ref="A2:K2"/>
    <mergeCell ref="A3:A4"/>
    <mergeCell ref="B3:B4"/>
    <mergeCell ref="C3:C4"/>
    <mergeCell ref="D3:D4"/>
    <mergeCell ref="E3:E4"/>
    <mergeCell ref="H3:H4"/>
  </mergeCells>
  <conditionalFormatting sqref="H5:H6">
    <cfRule type="cellIs" dxfId="83" priority="3" stopIfTrue="1" operator="equal">
      <formula>"Dropped"</formula>
    </cfRule>
    <cfRule type="cellIs" dxfId="82" priority="4" stopIfTrue="1" operator="equal">
      <formula>"Left"</formula>
    </cfRule>
    <cfRule type="cellIs" dxfId="81" priority="5" stopIfTrue="1" operator="equal">
      <formula>"Incomplete"</formula>
    </cfRule>
    <cfRule type="cellIs" dxfId="80" priority="6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2"/>
  <sheetViews>
    <sheetView zoomScaleNormal="100" workbookViewId="0">
      <selection activeCell="D8" sqref="D8"/>
    </sheetView>
  </sheetViews>
  <sheetFormatPr defaultRowHeight="12.75" x14ac:dyDescent="0.2"/>
  <cols>
    <col min="1" max="1" width="4.85546875" style="359" customWidth="1"/>
    <col min="2" max="2" width="14.7109375" style="389" customWidth="1"/>
    <col min="3" max="3" width="6" style="390" customWidth="1"/>
    <col min="4" max="4" width="35.7109375" style="390" bestFit="1" customWidth="1"/>
    <col min="5" max="5" width="27.7109375" style="391" hidden="1" customWidth="1"/>
    <col min="6" max="6" width="5.85546875" style="392" hidden="1" customWidth="1"/>
    <col min="7" max="7" width="2.7109375" style="359" hidden="1" customWidth="1"/>
    <col min="8" max="8" width="10" style="359" bestFit="1" customWidth="1"/>
    <col min="9" max="9" width="5" style="359" hidden="1" customWidth="1"/>
    <col min="10" max="10" width="6.140625" style="400" hidden="1" customWidth="1"/>
    <col min="11" max="11" width="9.42578125" style="359" customWidth="1"/>
    <col min="12" max="12" width="11" style="359" hidden="1" customWidth="1"/>
    <col min="13" max="14" width="9.140625" style="359"/>
    <col min="15" max="15" width="9.5703125" style="359" customWidth="1"/>
    <col min="16" max="16" width="9.140625" style="360"/>
    <col min="17" max="16384" width="9.140625" style="359"/>
  </cols>
  <sheetData>
    <row r="1" spans="1:16" ht="24.75" x14ac:dyDescent="0.5">
      <c r="A1" s="759" t="s">
        <v>5848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N1" s="360"/>
      <c r="P1" s="359"/>
    </row>
    <row r="2" spans="1:16" ht="25.5" thickBot="1" x14ac:dyDescent="0.55000000000000004">
      <c r="A2" s="760" t="s">
        <v>53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N2" s="360"/>
      <c r="P2" s="359"/>
    </row>
    <row r="3" spans="1:16" s="364" customFormat="1" ht="12.75" customHeight="1" x14ac:dyDescent="0.2">
      <c r="A3" s="761" t="s">
        <v>86</v>
      </c>
      <c r="B3" s="763" t="s">
        <v>87</v>
      </c>
      <c r="C3" s="765" t="s">
        <v>5849</v>
      </c>
      <c r="D3" s="765" t="s">
        <v>89</v>
      </c>
      <c r="E3" s="767" t="s">
        <v>90</v>
      </c>
      <c r="F3" s="361" t="s">
        <v>300</v>
      </c>
      <c r="G3" s="361"/>
      <c r="H3" s="769" t="s">
        <v>92</v>
      </c>
      <c r="I3" s="362"/>
      <c r="J3" s="363" t="s">
        <v>93</v>
      </c>
      <c r="K3" s="757" t="s">
        <v>94</v>
      </c>
      <c r="L3" s="359"/>
      <c r="N3" s="365"/>
    </row>
    <row r="4" spans="1:16" s="364" customFormat="1" ht="12.75" customHeight="1" thickBot="1" x14ac:dyDescent="0.25">
      <c r="A4" s="762"/>
      <c r="B4" s="764"/>
      <c r="C4" s="766"/>
      <c r="D4" s="766"/>
      <c r="E4" s="768"/>
      <c r="F4" s="366" t="s">
        <v>95</v>
      </c>
      <c r="G4" s="367"/>
      <c r="H4" s="770"/>
      <c r="I4" s="368"/>
      <c r="J4" s="369" t="s">
        <v>96</v>
      </c>
      <c r="K4" s="758"/>
      <c r="L4" s="359"/>
      <c r="N4" s="365"/>
    </row>
    <row r="5" spans="1:16" ht="13.5" customHeight="1" x14ac:dyDescent="0.2">
      <c r="A5" s="421">
        <v>1</v>
      </c>
      <c r="B5" s="654" t="s">
        <v>5918</v>
      </c>
      <c r="C5" s="652">
        <v>81820</v>
      </c>
      <c r="D5" s="653" t="s">
        <v>5919</v>
      </c>
      <c r="E5" s="371" t="s">
        <v>5920</v>
      </c>
      <c r="F5" s="372" t="s">
        <v>166</v>
      </c>
      <c r="G5" s="375">
        <f t="shared" ref="G5:G16" si="0">+IF(F5="M",1,IF(F5="f",2,IF(F5="Civ",3,"Error")))</f>
        <v>2</v>
      </c>
      <c r="H5" s="374" t="s">
        <v>101</v>
      </c>
      <c r="I5" s="373">
        <f>+IF(H5="Studying",5,IF(H5="Complete",1,IF(H5="Incomplete",2,IF(H5="Left",3,IF(H5="Dropped",4,"Error")))))</f>
        <v>1</v>
      </c>
      <c r="J5" s="373" t="e">
        <f>+IF(#REF!="Issued",1,IF(#REF!="Not Issued",2,"Nil"))</f>
        <v>#REF!</v>
      </c>
      <c r="K5" s="376"/>
      <c r="L5" s="377" t="s">
        <v>5878</v>
      </c>
    </row>
    <row r="6" spans="1:16" ht="13.5" customHeight="1" x14ac:dyDescent="0.2">
      <c r="A6" s="370">
        <v>2</v>
      </c>
      <c r="B6" s="654" t="s">
        <v>5921</v>
      </c>
      <c r="C6" s="652">
        <v>41165</v>
      </c>
      <c r="D6" s="653" t="s">
        <v>5922</v>
      </c>
      <c r="E6" s="371" t="s">
        <v>5923</v>
      </c>
      <c r="F6" s="372" t="s">
        <v>166</v>
      </c>
      <c r="G6" s="375">
        <f t="shared" si="0"/>
        <v>2</v>
      </c>
      <c r="H6" s="374" t="s">
        <v>101</v>
      </c>
      <c r="I6" s="373">
        <f>+IF(H6="Studying",5,IF(H6="Complete",1,IF(H6="Incomplete",2,IF(H6="Left",3,IF(H6="Dropped",4,"Error")))))</f>
        <v>1</v>
      </c>
      <c r="J6" s="373" t="e">
        <f>+IF(#REF!="Issued",1,IF(#REF!="Not Issued",2,"Nil"))</f>
        <v>#REF!</v>
      </c>
      <c r="K6" s="376"/>
      <c r="L6" s="377" t="s">
        <v>5879</v>
      </c>
    </row>
    <row r="7" spans="1:16" ht="13.5" customHeight="1" x14ac:dyDescent="0.2">
      <c r="A7" s="370">
        <v>3</v>
      </c>
      <c r="B7" s="654" t="s">
        <v>5924</v>
      </c>
      <c r="C7" s="652">
        <v>54010</v>
      </c>
      <c r="D7" s="653" t="s">
        <v>5925</v>
      </c>
      <c r="E7" s="371" t="s">
        <v>2209</v>
      </c>
      <c r="F7" s="372" t="s">
        <v>166</v>
      </c>
      <c r="G7" s="375">
        <f t="shared" si="0"/>
        <v>2</v>
      </c>
      <c r="H7" s="374" t="s">
        <v>101</v>
      </c>
      <c r="I7" s="373">
        <f t="shared" ref="I7:I16" si="1">+IF(H7="Studying",5,IF(H7="Complete",1,IF(H7="Incomplete",2,IF(H7="Left",3,IF(H7="Dropped",4,"Error")))))</f>
        <v>1</v>
      </c>
      <c r="J7" s="373" t="e">
        <f>+IF(#REF!="Issued",1,IF(#REF!="Not Issued",2,"Nil"))</f>
        <v>#REF!</v>
      </c>
      <c r="K7" s="376"/>
      <c r="L7" s="377" t="s">
        <v>5881</v>
      </c>
    </row>
    <row r="8" spans="1:16" ht="13.5" customHeight="1" x14ac:dyDescent="0.2">
      <c r="A8" s="370">
        <v>4</v>
      </c>
      <c r="B8" s="654" t="s">
        <v>5926</v>
      </c>
      <c r="C8" s="652">
        <v>51380</v>
      </c>
      <c r="D8" s="653" t="s">
        <v>5927</v>
      </c>
      <c r="E8" s="371" t="s">
        <v>5928</v>
      </c>
      <c r="F8" s="372" t="s">
        <v>166</v>
      </c>
      <c r="G8" s="375">
        <f t="shared" si="0"/>
        <v>2</v>
      </c>
      <c r="H8" s="374" t="s">
        <v>101</v>
      </c>
      <c r="I8" s="373">
        <f t="shared" si="1"/>
        <v>1</v>
      </c>
      <c r="J8" s="373" t="e">
        <f>+IF(#REF!="Issued",1,IF(#REF!="Not Issued",2,"Nil"))</f>
        <v>#REF!</v>
      </c>
      <c r="K8" s="376"/>
      <c r="L8" s="377" t="s">
        <v>5882</v>
      </c>
    </row>
    <row r="9" spans="1:16" ht="13.5" customHeight="1" x14ac:dyDescent="0.2">
      <c r="A9" s="370">
        <v>5</v>
      </c>
      <c r="B9" s="654" t="s">
        <v>5935</v>
      </c>
      <c r="C9" s="652">
        <v>48943</v>
      </c>
      <c r="D9" s="653" t="s">
        <v>5936</v>
      </c>
      <c r="E9" s="371" t="s">
        <v>5937</v>
      </c>
      <c r="F9" s="372" t="s">
        <v>166</v>
      </c>
      <c r="G9" s="375">
        <f t="shared" si="0"/>
        <v>2</v>
      </c>
      <c r="H9" s="374" t="s">
        <v>101</v>
      </c>
      <c r="I9" s="373">
        <f t="shared" si="1"/>
        <v>1</v>
      </c>
      <c r="J9" s="373" t="e">
        <f>+IF(#REF!="Issued",1,IF(#REF!="Not Issued",2,"Nil"))</f>
        <v>#REF!</v>
      </c>
      <c r="K9" s="376"/>
      <c r="L9" s="377" t="s">
        <v>5883</v>
      </c>
    </row>
    <row r="10" spans="1:16" ht="13.5" customHeight="1" x14ac:dyDescent="0.2">
      <c r="A10" s="370">
        <v>6</v>
      </c>
      <c r="B10" s="654" t="s">
        <v>5941</v>
      </c>
      <c r="C10" s="652">
        <v>45892</v>
      </c>
      <c r="D10" s="653" t="s">
        <v>5942</v>
      </c>
      <c r="E10" s="371" t="s">
        <v>5943</v>
      </c>
      <c r="F10" s="372" t="s">
        <v>141</v>
      </c>
      <c r="G10" s="375">
        <f t="shared" si="0"/>
        <v>1</v>
      </c>
      <c r="H10" s="374" t="s">
        <v>101</v>
      </c>
      <c r="I10" s="373">
        <f t="shared" si="1"/>
        <v>1</v>
      </c>
      <c r="J10" s="373" t="e">
        <f>+IF(#REF!="Issued",1,IF(#REF!="Not Issued",2,"Nil"))</f>
        <v>#REF!</v>
      </c>
      <c r="K10" s="376"/>
      <c r="L10" s="377"/>
    </row>
    <row r="11" spans="1:16" ht="13.5" customHeight="1" x14ac:dyDescent="0.2">
      <c r="A11" s="370">
        <v>7</v>
      </c>
      <c r="B11" s="654" t="s">
        <v>5944</v>
      </c>
      <c r="C11" s="652">
        <v>53808</v>
      </c>
      <c r="D11" s="653" t="s">
        <v>5945</v>
      </c>
      <c r="E11" s="371" t="s">
        <v>5946</v>
      </c>
      <c r="F11" s="372" t="s">
        <v>141</v>
      </c>
      <c r="G11" s="375">
        <f t="shared" si="0"/>
        <v>1</v>
      </c>
      <c r="H11" s="374" t="s">
        <v>101</v>
      </c>
      <c r="I11" s="373">
        <f t="shared" si="1"/>
        <v>1</v>
      </c>
      <c r="J11" s="373" t="e">
        <f>+IF(#REF!="Issued",1,IF(#REF!="Not Issued",2,"Nil"))</f>
        <v>#REF!</v>
      </c>
      <c r="K11" s="376"/>
      <c r="L11" s="377"/>
    </row>
    <row r="12" spans="1:16" ht="13.5" customHeight="1" x14ac:dyDescent="0.2">
      <c r="A12" s="370">
        <v>8</v>
      </c>
      <c r="B12" s="654" t="s">
        <v>5950</v>
      </c>
      <c r="C12" s="652">
        <v>83467</v>
      </c>
      <c r="D12" s="653" t="s">
        <v>5951</v>
      </c>
      <c r="E12" s="371" t="s">
        <v>5952</v>
      </c>
      <c r="F12" s="372" t="s">
        <v>141</v>
      </c>
      <c r="G12" s="375">
        <f t="shared" si="0"/>
        <v>1</v>
      </c>
      <c r="H12" s="374" t="s">
        <v>101</v>
      </c>
      <c r="I12" s="373">
        <f t="shared" si="1"/>
        <v>1</v>
      </c>
      <c r="J12" s="373" t="e">
        <f>+IF(#REF!="Issued",1,IF(#REF!="Not Issued",2,"Nil"))</f>
        <v>#REF!</v>
      </c>
      <c r="K12" s="376"/>
      <c r="L12" s="377"/>
    </row>
    <row r="13" spans="1:16" ht="13.5" customHeight="1" x14ac:dyDescent="0.2">
      <c r="A13" s="370">
        <v>9</v>
      </c>
      <c r="B13" s="654" t="s">
        <v>5929</v>
      </c>
      <c r="C13" s="652">
        <v>56890</v>
      </c>
      <c r="D13" s="653" t="s">
        <v>5930</v>
      </c>
      <c r="E13" s="371" t="s">
        <v>5931</v>
      </c>
      <c r="F13" s="372" t="s">
        <v>166</v>
      </c>
      <c r="G13" s="375">
        <f t="shared" si="0"/>
        <v>2</v>
      </c>
      <c r="H13" s="374" t="s">
        <v>19</v>
      </c>
      <c r="I13" s="373">
        <f t="shared" si="1"/>
        <v>2</v>
      </c>
      <c r="J13" s="373" t="e">
        <f>+IF(#REF!="Issued",1,IF(#REF!="Not Issued",2,"Nil"))</f>
        <v>#REF!</v>
      </c>
      <c r="K13" s="376"/>
      <c r="L13" s="377"/>
    </row>
    <row r="14" spans="1:16" ht="13.5" customHeight="1" x14ac:dyDescent="0.2">
      <c r="A14" s="370">
        <v>10</v>
      </c>
      <c r="B14" s="654" t="s">
        <v>5932</v>
      </c>
      <c r="C14" s="652">
        <v>51586</v>
      </c>
      <c r="D14" s="653" t="s">
        <v>5933</v>
      </c>
      <c r="E14" s="371" t="s">
        <v>5934</v>
      </c>
      <c r="F14" s="372" t="s">
        <v>141</v>
      </c>
      <c r="G14" s="375">
        <f t="shared" si="0"/>
        <v>1</v>
      </c>
      <c r="H14" s="374" t="s">
        <v>19</v>
      </c>
      <c r="I14" s="373">
        <f t="shared" si="1"/>
        <v>2</v>
      </c>
      <c r="J14" s="373" t="e">
        <f>+IF(#REF!="Issued",1,IF(#REF!="Not Issued",2,"Nil"))</f>
        <v>#REF!</v>
      </c>
      <c r="K14" s="376"/>
      <c r="L14" s="377"/>
    </row>
    <row r="15" spans="1:16" ht="13.5" customHeight="1" x14ac:dyDescent="0.2">
      <c r="A15" s="370">
        <v>11</v>
      </c>
      <c r="B15" s="654" t="s">
        <v>5938</v>
      </c>
      <c r="C15" s="652">
        <v>81821</v>
      </c>
      <c r="D15" s="653" t="s">
        <v>5939</v>
      </c>
      <c r="E15" s="371" t="s">
        <v>5940</v>
      </c>
      <c r="F15" s="372" t="s">
        <v>141</v>
      </c>
      <c r="G15" s="375">
        <f t="shared" si="0"/>
        <v>1</v>
      </c>
      <c r="H15" s="374" t="s">
        <v>19</v>
      </c>
      <c r="I15" s="373">
        <f t="shared" si="1"/>
        <v>2</v>
      </c>
      <c r="J15" s="373"/>
      <c r="K15" s="376"/>
      <c r="L15" s="377"/>
    </row>
    <row r="16" spans="1:16" ht="13.5" customHeight="1" x14ac:dyDescent="0.2">
      <c r="A16" s="370">
        <v>12</v>
      </c>
      <c r="B16" s="654" t="s">
        <v>5947</v>
      </c>
      <c r="C16" s="652">
        <v>81822</v>
      </c>
      <c r="D16" s="653" t="s">
        <v>5948</v>
      </c>
      <c r="E16" s="371" t="s">
        <v>5949</v>
      </c>
      <c r="F16" s="372" t="s">
        <v>166</v>
      </c>
      <c r="G16" s="375">
        <f t="shared" si="0"/>
        <v>2</v>
      </c>
      <c r="H16" s="374" t="s">
        <v>19</v>
      </c>
      <c r="I16" s="373">
        <f t="shared" si="1"/>
        <v>2</v>
      </c>
      <c r="J16" s="373" t="e">
        <f>+IF(#REF!="Issued",1,IF(#REF!="Not Issued",2,"Nil"))</f>
        <v>#REF!</v>
      </c>
      <c r="K16" s="376"/>
      <c r="L16" s="377"/>
    </row>
    <row r="17" spans="1:16" ht="10.5" customHeight="1" x14ac:dyDescent="0.2">
      <c r="A17" s="398"/>
      <c r="B17" s="396"/>
      <c r="C17" s="397"/>
      <c r="D17" s="397"/>
      <c r="E17" s="422"/>
      <c r="F17" s="384"/>
      <c r="G17" s="398"/>
      <c r="H17" s="398"/>
      <c r="I17" s="398"/>
      <c r="J17" s="399"/>
      <c r="K17" s="398"/>
      <c r="L17" s="398"/>
    </row>
    <row r="18" spans="1:16" ht="16.5" thickBot="1" x14ac:dyDescent="0.3">
      <c r="A18" s="395" t="s">
        <v>5953</v>
      </c>
      <c r="B18" s="396"/>
      <c r="C18" s="397"/>
      <c r="D18" s="397"/>
      <c r="E18" s="398"/>
      <c r="F18" s="384"/>
      <c r="G18" s="398"/>
      <c r="H18" s="398"/>
      <c r="I18" s="398"/>
      <c r="J18" s="398"/>
      <c r="K18" s="398"/>
      <c r="L18" s="398"/>
      <c r="N18" s="360"/>
      <c r="P18" s="359"/>
    </row>
    <row r="19" spans="1:16" s="425" customFormat="1" ht="15" customHeight="1" x14ac:dyDescent="0.25">
      <c r="A19" s="401" t="s">
        <v>100</v>
      </c>
      <c r="B19" s="402">
        <f>+COUNTIF(G5:G16,1)</f>
        <v>5</v>
      </c>
      <c r="C19" s="403"/>
      <c r="D19" s="423" t="s">
        <v>101</v>
      </c>
      <c r="E19" s="404"/>
      <c r="F19" s="405"/>
      <c r="G19" s="406"/>
      <c r="H19" s="402">
        <f>+COUNTIF(I5:I16,1)</f>
        <v>8</v>
      </c>
      <c r="I19" s="405"/>
      <c r="J19" s="419"/>
      <c r="K19" s="419"/>
      <c r="L19" s="424"/>
    </row>
    <row r="20" spans="1:16" s="425" customFormat="1" ht="15" customHeight="1" x14ac:dyDescent="0.25">
      <c r="A20" s="407" t="s">
        <v>112</v>
      </c>
      <c r="B20" s="408">
        <f>+COUNTIF(G5:G16,2)</f>
        <v>7</v>
      </c>
      <c r="C20" s="409"/>
      <c r="D20" s="426" t="s">
        <v>19</v>
      </c>
      <c r="E20" s="410"/>
      <c r="F20" s="411"/>
      <c r="G20" s="396"/>
      <c r="H20" s="408">
        <f>+COUNTIF(I5:I16,2)</f>
        <v>4</v>
      </c>
      <c r="I20" s="411"/>
      <c r="J20" s="419"/>
      <c r="K20" s="419"/>
      <c r="L20" s="424"/>
    </row>
    <row r="21" spans="1:16" s="425" customFormat="1" ht="15" customHeight="1" thickBot="1" x14ac:dyDescent="0.3">
      <c r="A21" s="412" t="s">
        <v>0</v>
      </c>
      <c r="B21" s="413">
        <f>SUM(B19:B20)</f>
        <v>12</v>
      </c>
      <c r="C21" s="414"/>
      <c r="D21" s="427" t="s">
        <v>0</v>
      </c>
      <c r="E21" s="416"/>
      <c r="F21" s="416"/>
      <c r="G21" s="428"/>
      <c r="H21" s="417">
        <f>SUM(H19:H20)</f>
        <v>12</v>
      </c>
      <c r="I21" s="416"/>
      <c r="J21" s="419"/>
      <c r="K21" s="419"/>
      <c r="L21" s="424"/>
    </row>
    <row r="22" spans="1:16" s="420" customFormat="1" ht="16.5" customHeight="1" x14ac:dyDescent="0.2">
      <c r="A22" s="384"/>
      <c r="B22" s="396"/>
      <c r="C22" s="418"/>
      <c r="E22" s="419"/>
      <c r="G22" s="418"/>
      <c r="I22" s="384"/>
      <c r="J22" s="419"/>
      <c r="K22" s="419"/>
      <c r="L22" s="419"/>
    </row>
  </sheetData>
  <sortState ref="B5:H16">
    <sortCondition ref="H5:H16"/>
  </sortState>
  <mergeCells count="9">
    <mergeCell ref="K3:K4"/>
    <mergeCell ref="A1:K1"/>
    <mergeCell ref="A2:K2"/>
    <mergeCell ref="A3:A4"/>
    <mergeCell ref="B3:B4"/>
    <mergeCell ref="C3:C4"/>
    <mergeCell ref="D3:D4"/>
    <mergeCell ref="E3:E4"/>
    <mergeCell ref="H3:H4"/>
  </mergeCells>
  <conditionalFormatting sqref="H9:H16 H5:H7">
    <cfRule type="cellIs" dxfId="79" priority="13" stopIfTrue="1" operator="equal">
      <formula>"Dropped"</formula>
    </cfRule>
    <cfRule type="cellIs" dxfId="78" priority="14" stopIfTrue="1" operator="equal">
      <formula>"Left"</formula>
    </cfRule>
    <cfRule type="cellIs" dxfId="77" priority="15" stopIfTrue="1" operator="equal">
      <formula>"Incomplete"</formula>
    </cfRule>
    <cfRule type="cellIs" dxfId="76" priority="16" stopIfTrue="1" operator="equal">
      <formula>"Complete"</formula>
    </cfRule>
  </conditionalFormatting>
  <conditionalFormatting sqref="H8">
    <cfRule type="cellIs" dxfId="75" priority="7" stopIfTrue="1" operator="equal">
      <formula>"Dropped"</formula>
    </cfRule>
    <cfRule type="cellIs" dxfId="74" priority="8" stopIfTrue="1" operator="equal">
      <formula>"Left"</formula>
    </cfRule>
    <cfRule type="cellIs" dxfId="73" priority="9" stopIfTrue="1" operator="equal">
      <formula>"Incomplete"</formula>
    </cfRule>
    <cfRule type="cellIs" dxfId="72" priority="10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zoomScaleNormal="100" workbookViewId="0">
      <selection activeCell="D7" sqref="D7"/>
    </sheetView>
  </sheetViews>
  <sheetFormatPr defaultRowHeight="12.75" x14ac:dyDescent="0.2"/>
  <cols>
    <col min="1" max="1" width="4.85546875" style="359" customWidth="1"/>
    <col min="2" max="2" width="14.7109375" style="389" customWidth="1"/>
    <col min="3" max="3" width="6" style="390" customWidth="1"/>
    <col min="4" max="4" width="35.7109375" style="390" bestFit="1" customWidth="1"/>
    <col min="5" max="5" width="27.7109375" style="391" hidden="1" customWidth="1"/>
    <col min="6" max="6" width="5.85546875" style="392" hidden="1" customWidth="1"/>
    <col min="7" max="7" width="2.7109375" style="359" hidden="1" customWidth="1"/>
    <col min="8" max="8" width="10" style="359" bestFit="1" customWidth="1"/>
    <col min="9" max="9" width="5" style="359" hidden="1" customWidth="1"/>
    <col min="10" max="10" width="6.140625" style="400" hidden="1" customWidth="1"/>
    <col min="11" max="11" width="9.42578125" style="359" customWidth="1"/>
    <col min="12" max="12" width="11" style="359" hidden="1" customWidth="1"/>
    <col min="13" max="14" width="9.140625" style="359"/>
    <col min="15" max="15" width="9.5703125" style="359" customWidth="1"/>
    <col min="16" max="16" width="9.140625" style="360"/>
    <col min="17" max="16384" width="9.140625" style="359"/>
  </cols>
  <sheetData>
    <row r="1" spans="1:16" ht="24.75" x14ac:dyDescent="0.5">
      <c r="A1" s="759" t="s">
        <v>5848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N1" s="360"/>
      <c r="P1" s="359"/>
    </row>
    <row r="2" spans="1:16" ht="19.5" thickBot="1" x14ac:dyDescent="0.45">
      <c r="A2" s="771" t="s">
        <v>52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N2" s="360"/>
      <c r="P2" s="359"/>
    </row>
    <row r="3" spans="1:16" s="364" customFormat="1" ht="12.75" customHeight="1" x14ac:dyDescent="0.2">
      <c r="A3" s="761" t="s">
        <v>86</v>
      </c>
      <c r="B3" s="763" t="s">
        <v>87</v>
      </c>
      <c r="C3" s="765" t="s">
        <v>5849</v>
      </c>
      <c r="D3" s="765" t="s">
        <v>89</v>
      </c>
      <c r="E3" s="767" t="s">
        <v>90</v>
      </c>
      <c r="F3" s="361" t="s">
        <v>300</v>
      </c>
      <c r="G3" s="361"/>
      <c r="H3" s="769" t="s">
        <v>92</v>
      </c>
      <c r="I3" s="362"/>
      <c r="J3" s="363" t="s">
        <v>93</v>
      </c>
      <c r="K3" s="757" t="s">
        <v>94</v>
      </c>
      <c r="L3" s="359"/>
      <c r="N3" s="365"/>
    </row>
    <row r="4" spans="1:16" s="364" customFormat="1" ht="12.75" customHeight="1" thickBot="1" x14ac:dyDescent="0.25">
      <c r="A4" s="762"/>
      <c r="B4" s="764"/>
      <c r="C4" s="766"/>
      <c r="D4" s="766"/>
      <c r="E4" s="768"/>
      <c r="F4" s="366" t="s">
        <v>95</v>
      </c>
      <c r="G4" s="367"/>
      <c r="H4" s="770"/>
      <c r="I4" s="368"/>
      <c r="J4" s="369" t="s">
        <v>96</v>
      </c>
      <c r="K4" s="758"/>
      <c r="L4" s="359"/>
      <c r="N4" s="365"/>
    </row>
    <row r="5" spans="1:16" ht="13.5" customHeight="1" x14ac:dyDescent="0.2">
      <c r="A5" s="421">
        <v>1</v>
      </c>
      <c r="B5" s="654" t="s">
        <v>5884</v>
      </c>
      <c r="C5" s="652">
        <v>77160</v>
      </c>
      <c r="D5" s="653" t="s">
        <v>5885</v>
      </c>
      <c r="E5" s="371" t="s">
        <v>5886</v>
      </c>
      <c r="F5" s="372" t="s">
        <v>166</v>
      </c>
      <c r="G5" s="375">
        <f t="shared" ref="G5:G17" si="0">+IF(F5="M",1,IF(F5="f",2,IF(F5="Civ",3,"Error")))</f>
        <v>2</v>
      </c>
      <c r="H5" s="374" t="s">
        <v>101</v>
      </c>
      <c r="I5" s="373">
        <f>+IF(H5="Studying",5,IF(H5="Complete",1,IF(H5="Incomplete",2,IF(H5="Left",3,IF(H5="Dropped",4,"Error")))))</f>
        <v>1</v>
      </c>
      <c r="J5" s="373" t="e">
        <f>+IF(#REF!="Issued",1,IF(#REF!="Not Issued",2,"Nil"))</f>
        <v>#REF!</v>
      </c>
      <c r="K5" s="376"/>
      <c r="L5" s="377" t="s">
        <v>5878</v>
      </c>
    </row>
    <row r="6" spans="1:16" ht="13.5" customHeight="1" x14ac:dyDescent="0.2">
      <c r="A6" s="370">
        <f t="shared" ref="A6:A17" si="1">+A5+1</f>
        <v>2</v>
      </c>
      <c r="B6" s="654" t="s">
        <v>5890</v>
      </c>
      <c r="C6" s="652">
        <v>77161</v>
      </c>
      <c r="D6" s="653" t="s">
        <v>5891</v>
      </c>
      <c r="E6" s="371" t="s">
        <v>5892</v>
      </c>
      <c r="F6" s="372" t="s">
        <v>141</v>
      </c>
      <c r="G6" s="375">
        <f t="shared" si="0"/>
        <v>1</v>
      </c>
      <c r="H6" s="374" t="s">
        <v>101</v>
      </c>
      <c r="I6" s="373">
        <f t="shared" ref="I6:I17" si="2">+IF(H6="Studying",5,IF(H6="Complete",1,IF(H6="Incomplete",2,IF(H6="Left",3,IF(H6="Dropped",4,"Error")))))</f>
        <v>1</v>
      </c>
      <c r="J6" s="373" t="e">
        <f>+IF(#REF!="Issued",1,IF(#REF!="Not Issued",2,"Nil"))</f>
        <v>#REF!</v>
      </c>
      <c r="K6" s="376"/>
      <c r="L6" s="377" t="s">
        <v>5879</v>
      </c>
    </row>
    <row r="7" spans="1:16" ht="13.5" customHeight="1" x14ac:dyDescent="0.2">
      <c r="A7" s="370">
        <f t="shared" si="1"/>
        <v>3</v>
      </c>
      <c r="B7" s="654" t="s">
        <v>5893</v>
      </c>
      <c r="C7" s="652">
        <v>77162</v>
      </c>
      <c r="D7" s="653" t="s">
        <v>5894</v>
      </c>
      <c r="E7" s="371" t="s">
        <v>1031</v>
      </c>
      <c r="F7" s="372" t="s">
        <v>166</v>
      </c>
      <c r="G7" s="375">
        <f t="shared" si="0"/>
        <v>2</v>
      </c>
      <c r="H7" s="374" t="s">
        <v>101</v>
      </c>
      <c r="I7" s="373">
        <f t="shared" si="2"/>
        <v>1</v>
      </c>
      <c r="J7" s="373" t="e">
        <f>+IF(#REF!="Issued",1,IF(#REF!="Not Issued",2,"Nil"))</f>
        <v>#REF!</v>
      </c>
      <c r="K7" s="376"/>
      <c r="L7" s="377" t="s">
        <v>5880</v>
      </c>
    </row>
    <row r="8" spans="1:16" ht="13.5" customHeight="1" x14ac:dyDescent="0.2">
      <c r="A8" s="370">
        <f t="shared" si="1"/>
        <v>4</v>
      </c>
      <c r="B8" s="654" t="s">
        <v>5895</v>
      </c>
      <c r="C8" s="652">
        <v>77163</v>
      </c>
      <c r="D8" s="653" t="s">
        <v>5896</v>
      </c>
      <c r="E8" s="371" t="s">
        <v>5897</v>
      </c>
      <c r="F8" s="372" t="s">
        <v>166</v>
      </c>
      <c r="G8" s="375">
        <f t="shared" si="0"/>
        <v>2</v>
      </c>
      <c r="H8" s="374" t="s">
        <v>101</v>
      </c>
      <c r="I8" s="373">
        <f t="shared" si="2"/>
        <v>1</v>
      </c>
      <c r="J8" s="373" t="e">
        <f>+IF(#REF!="Issued",1,IF(#REF!="Not Issued",2,"Nil"))</f>
        <v>#REF!</v>
      </c>
      <c r="K8" s="376"/>
      <c r="L8" s="377" t="s">
        <v>5881</v>
      </c>
    </row>
    <row r="9" spans="1:16" ht="13.5" customHeight="1" x14ac:dyDescent="0.2">
      <c r="A9" s="370">
        <f t="shared" si="1"/>
        <v>5</v>
      </c>
      <c r="B9" s="654" t="s">
        <v>5901</v>
      </c>
      <c r="C9" s="652">
        <v>41055</v>
      </c>
      <c r="D9" s="653" t="s">
        <v>5902</v>
      </c>
      <c r="E9" s="371" t="s">
        <v>5903</v>
      </c>
      <c r="F9" s="372" t="s">
        <v>166</v>
      </c>
      <c r="G9" s="375">
        <f t="shared" si="0"/>
        <v>2</v>
      </c>
      <c r="H9" s="374" t="s">
        <v>101</v>
      </c>
      <c r="I9" s="373">
        <f t="shared" si="2"/>
        <v>1</v>
      </c>
      <c r="J9" s="373" t="e">
        <f>+IF(#REF!="Issued",1,IF(#REF!="Not Issued",2,"Nil"))</f>
        <v>#REF!</v>
      </c>
      <c r="K9" s="376"/>
      <c r="L9" s="377" t="s">
        <v>5882</v>
      </c>
    </row>
    <row r="10" spans="1:16" ht="13.5" customHeight="1" x14ac:dyDescent="0.2">
      <c r="A10" s="370">
        <f t="shared" si="1"/>
        <v>6</v>
      </c>
      <c r="B10" s="654" t="s">
        <v>5904</v>
      </c>
      <c r="C10" s="652">
        <v>41007</v>
      </c>
      <c r="D10" s="653" t="s">
        <v>5905</v>
      </c>
      <c r="E10" s="371" t="s">
        <v>5903</v>
      </c>
      <c r="F10" s="372" t="s">
        <v>166</v>
      </c>
      <c r="G10" s="375">
        <f t="shared" si="0"/>
        <v>2</v>
      </c>
      <c r="H10" s="374" t="s">
        <v>101</v>
      </c>
      <c r="I10" s="373">
        <f t="shared" si="2"/>
        <v>1</v>
      </c>
      <c r="J10" s="373" t="e">
        <f>+IF(#REF!="Issued",1,IF(#REF!="Not Issued",2,"Nil"))</f>
        <v>#REF!</v>
      </c>
      <c r="K10" s="376"/>
      <c r="L10" s="377" t="s">
        <v>5883</v>
      </c>
    </row>
    <row r="11" spans="1:16" ht="13.5" customHeight="1" x14ac:dyDescent="0.2">
      <c r="A11" s="370">
        <f t="shared" si="1"/>
        <v>7</v>
      </c>
      <c r="B11" s="654" t="s">
        <v>5909</v>
      </c>
      <c r="C11" s="652">
        <v>77164</v>
      </c>
      <c r="D11" s="653" t="s">
        <v>5910</v>
      </c>
      <c r="E11" s="371" t="s">
        <v>5911</v>
      </c>
      <c r="F11" s="372" t="s">
        <v>166</v>
      </c>
      <c r="G11" s="375">
        <f t="shared" si="0"/>
        <v>2</v>
      </c>
      <c r="H11" s="374" t="s">
        <v>101</v>
      </c>
      <c r="I11" s="373">
        <f t="shared" si="2"/>
        <v>1</v>
      </c>
      <c r="J11" s="373" t="e">
        <f>+IF(#REF!="Issued",1,IF(#REF!="Not Issued",2,"Nil"))</f>
        <v>#REF!</v>
      </c>
      <c r="K11" s="376"/>
      <c r="L11" s="377"/>
    </row>
    <row r="12" spans="1:16" ht="13.5" customHeight="1" x14ac:dyDescent="0.2">
      <c r="A12" s="370">
        <f t="shared" si="1"/>
        <v>8</v>
      </c>
      <c r="B12" s="654" t="s">
        <v>5912</v>
      </c>
      <c r="C12" s="652">
        <v>77165</v>
      </c>
      <c r="D12" s="653" t="s">
        <v>5913</v>
      </c>
      <c r="E12" s="371" t="s">
        <v>5911</v>
      </c>
      <c r="F12" s="372" t="s">
        <v>166</v>
      </c>
      <c r="G12" s="375">
        <f t="shared" si="0"/>
        <v>2</v>
      </c>
      <c r="H12" s="374" t="s">
        <v>101</v>
      </c>
      <c r="I12" s="373">
        <f t="shared" si="2"/>
        <v>1</v>
      </c>
      <c r="J12" s="373" t="e">
        <f>+IF(#REF!="Issued",1,IF(#REF!="Not Issued",2,"Nil"))</f>
        <v>#REF!</v>
      </c>
      <c r="K12" s="376"/>
      <c r="L12" s="377"/>
    </row>
    <row r="13" spans="1:16" ht="13.5" customHeight="1" x14ac:dyDescent="0.2">
      <c r="A13" s="370">
        <f t="shared" si="1"/>
        <v>9</v>
      </c>
      <c r="B13" s="654" t="s">
        <v>5887</v>
      </c>
      <c r="C13" s="652">
        <v>35780</v>
      </c>
      <c r="D13" s="653" t="s">
        <v>5888</v>
      </c>
      <c r="E13" s="371" t="s">
        <v>5889</v>
      </c>
      <c r="F13" s="372" t="s">
        <v>166</v>
      </c>
      <c r="G13" s="375">
        <f t="shared" si="0"/>
        <v>2</v>
      </c>
      <c r="H13" s="374" t="s">
        <v>19</v>
      </c>
      <c r="I13" s="373">
        <f t="shared" si="2"/>
        <v>2</v>
      </c>
      <c r="J13" s="373" t="e">
        <f>+IF(#REF!="Issued",1,IF(#REF!="Not Issued",2,"Nil"))</f>
        <v>#REF!</v>
      </c>
      <c r="K13" s="376"/>
      <c r="L13" s="377"/>
    </row>
    <row r="14" spans="1:16" ht="13.5" customHeight="1" x14ac:dyDescent="0.2">
      <c r="A14" s="370">
        <f t="shared" si="1"/>
        <v>10</v>
      </c>
      <c r="B14" s="654" t="s">
        <v>5898</v>
      </c>
      <c r="C14" s="652">
        <v>77551</v>
      </c>
      <c r="D14" s="653" t="s">
        <v>5899</v>
      </c>
      <c r="E14" s="371" t="s">
        <v>5900</v>
      </c>
      <c r="F14" s="372" t="s">
        <v>141</v>
      </c>
      <c r="G14" s="375">
        <f t="shared" si="0"/>
        <v>1</v>
      </c>
      <c r="H14" s="374" t="s">
        <v>19</v>
      </c>
      <c r="I14" s="373">
        <f t="shared" si="2"/>
        <v>2</v>
      </c>
      <c r="J14" s="373" t="e">
        <f>+IF(#REF!="Issued",1,IF(#REF!="Not Issued",2,"Nil"))</f>
        <v>#REF!</v>
      </c>
      <c r="K14" s="376"/>
      <c r="L14" s="377"/>
    </row>
    <row r="15" spans="1:16" ht="13.5" customHeight="1" x14ac:dyDescent="0.2">
      <c r="A15" s="370">
        <f t="shared" si="1"/>
        <v>11</v>
      </c>
      <c r="B15" s="654" t="s">
        <v>5906</v>
      </c>
      <c r="C15" s="652">
        <v>48579</v>
      </c>
      <c r="D15" s="653" t="s">
        <v>3372</v>
      </c>
      <c r="E15" s="371" t="s">
        <v>5907</v>
      </c>
      <c r="F15" s="372" t="s">
        <v>166</v>
      </c>
      <c r="G15" s="375">
        <f t="shared" si="0"/>
        <v>2</v>
      </c>
      <c r="H15" s="374" t="s">
        <v>19</v>
      </c>
      <c r="I15" s="373">
        <f t="shared" si="2"/>
        <v>2</v>
      </c>
      <c r="J15" s="373" t="e">
        <f>+IF(#REF!="Issued",1,IF(#REF!="Not Issued",2,"Nil"))</f>
        <v>#REF!</v>
      </c>
      <c r="K15" s="376"/>
      <c r="L15" s="377"/>
    </row>
    <row r="16" spans="1:16" ht="13.5" customHeight="1" x14ac:dyDescent="0.2">
      <c r="A16" s="370">
        <f t="shared" si="1"/>
        <v>12</v>
      </c>
      <c r="B16" s="654" t="s">
        <v>5908</v>
      </c>
      <c r="C16" s="652">
        <v>67527</v>
      </c>
      <c r="D16" s="653" t="s">
        <v>5412</v>
      </c>
      <c r="E16" s="371" t="s">
        <v>5413</v>
      </c>
      <c r="F16" s="372" t="s">
        <v>166</v>
      </c>
      <c r="G16" s="375">
        <f t="shared" si="0"/>
        <v>2</v>
      </c>
      <c r="H16" s="374" t="s">
        <v>19</v>
      </c>
      <c r="I16" s="373">
        <f t="shared" si="2"/>
        <v>2</v>
      </c>
      <c r="J16" s="373" t="e">
        <f>+IF(#REF!="Issued",1,IF(#REF!="Not Issued",2,"Nil"))</f>
        <v>#REF!</v>
      </c>
      <c r="K16" s="376"/>
      <c r="L16" s="377"/>
    </row>
    <row r="17" spans="1:16" ht="13.5" customHeight="1" x14ac:dyDescent="0.2">
      <c r="A17" s="370">
        <f t="shared" si="1"/>
        <v>13</v>
      </c>
      <c r="B17" s="654" t="s">
        <v>5914</v>
      </c>
      <c r="C17" s="652">
        <v>77166</v>
      </c>
      <c r="D17" s="653" t="s">
        <v>5915</v>
      </c>
      <c r="E17" s="371" t="s">
        <v>5916</v>
      </c>
      <c r="F17" s="372" t="s">
        <v>141</v>
      </c>
      <c r="G17" s="375">
        <f t="shared" si="0"/>
        <v>1</v>
      </c>
      <c r="H17" s="374" t="s">
        <v>19</v>
      </c>
      <c r="I17" s="373">
        <f t="shared" si="2"/>
        <v>2</v>
      </c>
      <c r="J17" s="373" t="e">
        <f>+IF(#REF!="Issued",1,IF(#REF!="Not Issued",2,"Nil"))</f>
        <v>#REF!</v>
      </c>
      <c r="K17" s="376"/>
      <c r="L17" s="377"/>
    </row>
    <row r="18" spans="1:16" ht="10.5" customHeight="1" x14ac:dyDescent="0.2">
      <c r="A18" s="398"/>
      <c r="B18" s="396"/>
      <c r="C18" s="397"/>
      <c r="D18" s="397"/>
      <c r="E18" s="422"/>
      <c r="F18" s="384"/>
      <c r="G18" s="398"/>
      <c r="H18" s="398"/>
      <c r="I18" s="398"/>
      <c r="J18" s="399"/>
      <c r="K18" s="398"/>
      <c r="L18" s="398"/>
    </row>
    <row r="19" spans="1:16" ht="16.5" thickBot="1" x14ac:dyDescent="0.3">
      <c r="A19" s="395" t="s">
        <v>5917</v>
      </c>
      <c r="B19" s="396"/>
      <c r="C19" s="397"/>
      <c r="D19" s="397"/>
      <c r="E19" s="398"/>
      <c r="F19" s="384"/>
      <c r="G19" s="398"/>
      <c r="H19" s="398"/>
      <c r="I19" s="398"/>
      <c r="J19" s="398"/>
      <c r="K19" s="398"/>
      <c r="L19" s="398"/>
      <c r="N19" s="360"/>
      <c r="P19" s="359"/>
    </row>
    <row r="20" spans="1:16" s="425" customFormat="1" ht="15" customHeight="1" x14ac:dyDescent="0.25">
      <c r="A20" s="401" t="s">
        <v>100</v>
      </c>
      <c r="B20" s="402">
        <f>+COUNTIF(G5:G17,1)</f>
        <v>3</v>
      </c>
      <c r="C20" s="403"/>
      <c r="D20" s="423" t="s">
        <v>101</v>
      </c>
      <c r="E20" s="404"/>
      <c r="F20" s="405"/>
      <c r="G20" s="406"/>
      <c r="H20" s="402">
        <f>+COUNTIF(I5:I17,1)</f>
        <v>8</v>
      </c>
      <c r="I20" s="405"/>
      <c r="J20" s="419"/>
      <c r="K20" s="419"/>
      <c r="L20" s="424"/>
    </row>
    <row r="21" spans="1:16" s="425" customFormat="1" ht="15" customHeight="1" x14ac:dyDescent="0.25">
      <c r="A21" s="407" t="s">
        <v>112</v>
      </c>
      <c r="B21" s="408">
        <f>+COUNTIF(G5:G17,2)</f>
        <v>10</v>
      </c>
      <c r="C21" s="409"/>
      <c r="D21" s="426" t="s">
        <v>19</v>
      </c>
      <c r="E21" s="410"/>
      <c r="F21" s="411"/>
      <c r="G21" s="396"/>
      <c r="H21" s="408">
        <f>+COUNTIF(I5:I17,2)</f>
        <v>5</v>
      </c>
      <c r="I21" s="411"/>
      <c r="J21" s="419"/>
      <c r="K21" s="419"/>
      <c r="L21" s="424"/>
    </row>
    <row r="22" spans="1:16" s="425" customFormat="1" ht="15" customHeight="1" thickBot="1" x14ac:dyDescent="0.3">
      <c r="A22" s="412" t="s">
        <v>0</v>
      </c>
      <c r="B22" s="413">
        <f>SUM(B20:B21)</f>
        <v>13</v>
      </c>
      <c r="C22" s="414"/>
      <c r="D22" s="427" t="s">
        <v>0</v>
      </c>
      <c r="E22" s="416"/>
      <c r="F22" s="416"/>
      <c r="G22" s="428"/>
      <c r="H22" s="417">
        <f>SUM(H20:H21)</f>
        <v>13</v>
      </c>
      <c r="I22" s="416"/>
      <c r="J22" s="419"/>
      <c r="K22" s="419"/>
      <c r="L22" s="424"/>
    </row>
    <row r="23" spans="1:16" s="420" customFormat="1" ht="16.5" customHeight="1" x14ac:dyDescent="0.2">
      <c r="A23" s="384"/>
      <c r="B23" s="396"/>
      <c r="C23" s="418"/>
      <c r="E23" s="419"/>
      <c r="G23" s="418"/>
      <c r="I23" s="384"/>
      <c r="J23" s="419"/>
      <c r="K23" s="419"/>
      <c r="L23" s="419"/>
    </row>
  </sheetData>
  <sortState ref="B5:H17">
    <sortCondition ref="H5:H17"/>
  </sortState>
  <mergeCells count="9">
    <mergeCell ref="K3:K4"/>
    <mergeCell ref="A1:K1"/>
    <mergeCell ref="A2:K2"/>
    <mergeCell ref="A3:A4"/>
    <mergeCell ref="B3:B4"/>
    <mergeCell ref="C3:C4"/>
    <mergeCell ref="D3:D4"/>
    <mergeCell ref="E3:E4"/>
    <mergeCell ref="H3:H4"/>
  </mergeCells>
  <conditionalFormatting sqref="H5:H14 H16:H17">
    <cfRule type="cellIs" dxfId="71" priority="13" stopIfTrue="1" operator="equal">
      <formula>"Dropped"</formula>
    </cfRule>
    <cfRule type="cellIs" dxfId="70" priority="14" stopIfTrue="1" operator="equal">
      <formula>"Left"</formula>
    </cfRule>
    <cfRule type="cellIs" dxfId="69" priority="15" stopIfTrue="1" operator="equal">
      <formula>"Incomplete"</formula>
    </cfRule>
    <cfRule type="cellIs" dxfId="68" priority="16" stopIfTrue="1" operator="equal">
      <formula>"Complete"</formula>
    </cfRule>
  </conditionalFormatting>
  <conditionalFormatting sqref="H15">
    <cfRule type="cellIs" dxfId="67" priority="7" stopIfTrue="1" operator="equal">
      <formula>"Dropped"</formula>
    </cfRule>
    <cfRule type="cellIs" dxfId="66" priority="8" stopIfTrue="1" operator="equal">
      <formula>"Left"</formula>
    </cfRule>
    <cfRule type="cellIs" dxfId="65" priority="9" stopIfTrue="1" operator="equal">
      <formula>"Incomplete"</formula>
    </cfRule>
    <cfRule type="cellIs" dxfId="64" priority="10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0"/>
  <sheetViews>
    <sheetView zoomScaleNormal="100" workbookViewId="0">
      <selection activeCell="D7" sqref="D7"/>
    </sheetView>
  </sheetViews>
  <sheetFormatPr defaultRowHeight="12.75" x14ac:dyDescent="0.2"/>
  <cols>
    <col min="1" max="1" width="4.85546875" style="359" customWidth="1"/>
    <col min="2" max="2" width="14.7109375" style="389" customWidth="1"/>
    <col min="3" max="3" width="6" style="390" customWidth="1"/>
    <col min="4" max="4" width="36.7109375" style="390" customWidth="1"/>
    <col min="5" max="5" width="27.7109375" style="391" hidden="1" customWidth="1"/>
    <col min="6" max="6" width="5.85546875" style="392" hidden="1" customWidth="1"/>
    <col min="7" max="7" width="2.7109375" style="359" hidden="1" customWidth="1"/>
    <col min="8" max="8" width="10" style="359" bestFit="1" customWidth="1"/>
    <col min="9" max="9" width="5" style="359" hidden="1" customWidth="1"/>
    <col min="10" max="10" width="6.140625" style="400" hidden="1" customWidth="1"/>
    <col min="11" max="11" width="9.42578125" style="359" customWidth="1"/>
    <col min="12" max="12" width="11" style="359" hidden="1" customWidth="1"/>
    <col min="13" max="14" width="9.140625" style="359"/>
    <col min="15" max="15" width="9.5703125" style="359" customWidth="1"/>
    <col min="16" max="16" width="9.140625" style="360"/>
    <col min="17" max="16384" width="9.140625" style="359"/>
  </cols>
  <sheetData>
    <row r="1" spans="1:16" ht="24.75" x14ac:dyDescent="0.5">
      <c r="A1" s="759" t="s">
        <v>5848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N1" s="360"/>
      <c r="P1" s="359"/>
    </row>
    <row r="3" spans="1:16" ht="25.5" thickBot="1" x14ac:dyDescent="0.55000000000000004">
      <c r="A3" s="760" t="s">
        <v>51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  <c r="N3" s="360"/>
      <c r="P3" s="359"/>
    </row>
    <row r="4" spans="1:16" s="364" customFormat="1" ht="13.5" customHeight="1" x14ac:dyDescent="0.2">
      <c r="A4" s="761" t="s">
        <v>86</v>
      </c>
      <c r="B4" s="763" t="s">
        <v>87</v>
      </c>
      <c r="C4" s="765" t="s">
        <v>5849</v>
      </c>
      <c r="D4" s="765" t="s">
        <v>89</v>
      </c>
      <c r="E4" s="767" t="s">
        <v>90</v>
      </c>
      <c r="F4" s="361" t="s">
        <v>300</v>
      </c>
      <c r="G4" s="361"/>
      <c r="H4" s="769" t="s">
        <v>92</v>
      </c>
      <c r="I4" s="362"/>
      <c r="J4" s="363" t="s">
        <v>93</v>
      </c>
      <c r="K4" s="757" t="s">
        <v>94</v>
      </c>
      <c r="L4" s="359"/>
      <c r="N4" s="365"/>
    </row>
    <row r="5" spans="1:16" s="364" customFormat="1" ht="13.5" customHeight="1" thickBot="1" x14ac:dyDescent="0.25">
      <c r="A5" s="762"/>
      <c r="B5" s="764"/>
      <c r="C5" s="766"/>
      <c r="D5" s="766"/>
      <c r="E5" s="768"/>
      <c r="F5" s="366" t="s">
        <v>95</v>
      </c>
      <c r="G5" s="367"/>
      <c r="H5" s="770"/>
      <c r="I5" s="368"/>
      <c r="J5" s="369" t="s">
        <v>96</v>
      </c>
      <c r="K5" s="758"/>
      <c r="L5" s="359"/>
      <c r="N5" s="365"/>
    </row>
    <row r="6" spans="1:16" ht="13.5" customHeight="1" x14ac:dyDescent="0.2">
      <c r="A6" s="370">
        <v>1</v>
      </c>
      <c r="B6" s="654" t="s">
        <v>5858</v>
      </c>
      <c r="C6" s="652">
        <v>79360</v>
      </c>
      <c r="D6" s="653" t="s">
        <v>5859</v>
      </c>
      <c r="E6" s="371" t="s">
        <v>2353</v>
      </c>
      <c r="F6" s="372" t="s">
        <v>166</v>
      </c>
      <c r="G6" s="373">
        <f t="shared" ref="G6:G13" si="0">+IF(F6="M",1,IF(F6="f",2,IF(F6="Civ",3,"Error")))</f>
        <v>2</v>
      </c>
      <c r="H6" s="374" t="s">
        <v>101</v>
      </c>
      <c r="I6" s="373">
        <f t="shared" ref="I6:I13" si="1">+IF(H6="Studying",5,IF(H6="Complete",1,IF(H6="Incomplete",2,IF(H6="Left",3,IF(H6="Dropped",4,"Error")))))</f>
        <v>1</v>
      </c>
      <c r="J6" s="373" t="e">
        <f>+IF(#REF!="Issued",1,IF(#REF!="Not Issued",2,"Nil"))</f>
        <v>#REF!</v>
      </c>
      <c r="K6" s="376"/>
      <c r="L6" s="377" t="s">
        <v>5853</v>
      </c>
    </row>
    <row r="7" spans="1:16" ht="13.5" customHeight="1" x14ac:dyDescent="0.2">
      <c r="A7" s="370">
        <f>+A6+1</f>
        <v>2</v>
      </c>
      <c r="B7" s="654" t="s">
        <v>5861</v>
      </c>
      <c r="C7" s="652">
        <v>79361</v>
      </c>
      <c r="D7" s="653" t="s">
        <v>5862</v>
      </c>
      <c r="E7" s="371" t="s">
        <v>5863</v>
      </c>
      <c r="F7" s="372" t="s">
        <v>166</v>
      </c>
      <c r="G7" s="373">
        <f t="shared" si="0"/>
        <v>2</v>
      </c>
      <c r="H7" s="374" t="s">
        <v>101</v>
      </c>
      <c r="I7" s="373">
        <f t="shared" si="1"/>
        <v>1</v>
      </c>
      <c r="J7" s="373" t="e">
        <f>+IF(#REF!="Issued",1,IF(#REF!="Not Issued",2,"Nil"))</f>
        <v>#REF!</v>
      </c>
      <c r="K7" s="376"/>
      <c r="L7" s="377" t="s">
        <v>5857</v>
      </c>
    </row>
    <row r="8" spans="1:16" ht="13.5" customHeight="1" x14ac:dyDescent="0.2">
      <c r="A8" s="370">
        <f t="shared" ref="A8:A13" si="2">+A7+1</f>
        <v>3</v>
      </c>
      <c r="B8" s="654" t="s">
        <v>5864</v>
      </c>
      <c r="C8" s="652">
        <v>79362</v>
      </c>
      <c r="D8" s="653" t="s">
        <v>5865</v>
      </c>
      <c r="E8" s="371" t="s">
        <v>5866</v>
      </c>
      <c r="F8" s="372" t="s">
        <v>166</v>
      </c>
      <c r="G8" s="373">
        <f t="shared" si="0"/>
        <v>2</v>
      </c>
      <c r="H8" s="374" t="s">
        <v>101</v>
      </c>
      <c r="I8" s="373">
        <f t="shared" si="1"/>
        <v>1</v>
      </c>
      <c r="J8" s="373" t="e">
        <f>+IF(#REF!="Issued",1,IF(#REF!="Not Issued",2,"Nil"))</f>
        <v>#REF!</v>
      </c>
      <c r="K8" s="376"/>
      <c r="L8" s="377" t="s">
        <v>5860</v>
      </c>
    </row>
    <row r="9" spans="1:16" ht="13.5" customHeight="1" x14ac:dyDescent="0.2">
      <c r="A9" s="370">
        <f t="shared" si="2"/>
        <v>4</v>
      </c>
      <c r="B9" s="654" t="s">
        <v>5870</v>
      </c>
      <c r="C9" s="652">
        <v>79363</v>
      </c>
      <c r="D9" s="653" t="s">
        <v>5871</v>
      </c>
      <c r="E9" s="371" t="s">
        <v>5872</v>
      </c>
      <c r="F9" s="372" t="s">
        <v>166</v>
      </c>
      <c r="G9" s="373">
        <f t="shared" si="0"/>
        <v>2</v>
      </c>
      <c r="H9" s="374" t="s">
        <v>101</v>
      </c>
      <c r="I9" s="373">
        <f t="shared" si="1"/>
        <v>1</v>
      </c>
      <c r="J9" s="373" t="e">
        <f>+IF(#REF!="Issued",1,IF(#REF!="Not Issued",2,"Nil"))</f>
        <v>#REF!</v>
      </c>
      <c r="K9" s="376"/>
      <c r="L9" s="377"/>
    </row>
    <row r="10" spans="1:16" ht="13.5" customHeight="1" x14ac:dyDescent="0.2">
      <c r="A10" s="370">
        <f t="shared" si="2"/>
        <v>5</v>
      </c>
      <c r="B10" s="654" t="s">
        <v>5850</v>
      </c>
      <c r="C10" s="652">
        <v>28437</v>
      </c>
      <c r="D10" s="653" t="s">
        <v>5851</v>
      </c>
      <c r="E10" s="371" t="s">
        <v>5852</v>
      </c>
      <c r="F10" s="372" t="s">
        <v>141</v>
      </c>
      <c r="G10" s="373">
        <f t="shared" si="0"/>
        <v>1</v>
      </c>
      <c r="H10" s="374" t="s">
        <v>19</v>
      </c>
      <c r="I10" s="373">
        <f t="shared" si="1"/>
        <v>2</v>
      </c>
      <c r="J10" s="373" t="e">
        <f>+IF(#REF!="Issued",1,IF(#REF!="Not Issued",2,"Nil"))</f>
        <v>#REF!</v>
      </c>
      <c r="K10" s="376"/>
      <c r="L10" s="377"/>
    </row>
    <row r="11" spans="1:16" ht="13.5" customHeight="1" x14ac:dyDescent="0.2">
      <c r="A11" s="370">
        <f t="shared" si="2"/>
        <v>6</v>
      </c>
      <c r="B11" s="654" t="s">
        <v>5854</v>
      </c>
      <c r="C11" s="652">
        <v>78874</v>
      </c>
      <c r="D11" s="653" t="s">
        <v>5855</v>
      </c>
      <c r="E11" s="371" t="s">
        <v>5856</v>
      </c>
      <c r="F11" s="372" t="s">
        <v>166</v>
      </c>
      <c r="G11" s="373">
        <f t="shared" si="0"/>
        <v>2</v>
      </c>
      <c r="H11" s="374" t="s">
        <v>19</v>
      </c>
      <c r="I11" s="373">
        <f t="shared" si="1"/>
        <v>2</v>
      </c>
      <c r="J11" s="373" t="e">
        <f>+IF(#REF!="Issued",1,IF(#REF!="Not Issued",2,"Nil"))</f>
        <v>#REF!</v>
      </c>
      <c r="K11" s="376"/>
      <c r="L11" s="377"/>
    </row>
    <row r="12" spans="1:16" ht="13.5" customHeight="1" x14ac:dyDescent="0.2">
      <c r="A12" s="370">
        <f t="shared" si="2"/>
        <v>7</v>
      </c>
      <c r="B12" s="654" t="s">
        <v>5867</v>
      </c>
      <c r="C12" s="652">
        <v>78875</v>
      </c>
      <c r="D12" s="653" t="s">
        <v>5868</v>
      </c>
      <c r="E12" s="371" t="s">
        <v>5869</v>
      </c>
      <c r="F12" s="372" t="s">
        <v>141</v>
      </c>
      <c r="G12" s="373">
        <f t="shared" si="0"/>
        <v>1</v>
      </c>
      <c r="H12" s="374" t="s">
        <v>19</v>
      </c>
      <c r="I12" s="373">
        <f t="shared" si="1"/>
        <v>2</v>
      </c>
      <c r="J12" s="373" t="e">
        <f>+IF(#REF!="Issued",1,IF(#REF!="Not Issued",2,"Nil"))</f>
        <v>#REF!</v>
      </c>
      <c r="K12" s="376"/>
      <c r="L12" s="377"/>
    </row>
    <row r="13" spans="1:16" ht="13.5" customHeight="1" x14ac:dyDescent="0.2">
      <c r="A13" s="370">
        <f t="shared" si="2"/>
        <v>8</v>
      </c>
      <c r="B13" s="654" t="s">
        <v>5873</v>
      </c>
      <c r="C13" s="652">
        <v>16819</v>
      </c>
      <c r="D13" s="653" t="s">
        <v>5874</v>
      </c>
      <c r="E13" s="371" t="s">
        <v>5875</v>
      </c>
      <c r="F13" s="372" t="s">
        <v>141</v>
      </c>
      <c r="G13" s="373">
        <f t="shared" si="0"/>
        <v>1</v>
      </c>
      <c r="H13" s="374" t="s">
        <v>19</v>
      </c>
      <c r="I13" s="373">
        <f t="shared" si="1"/>
        <v>2</v>
      </c>
      <c r="J13" s="373" t="e">
        <f>+IF(#REF!="Issued",1,IF(#REF!="Not Issued",2,"Nil"))</f>
        <v>#REF!</v>
      </c>
      <c r="K13" s="376"/>
      <c r="L13" s="377" t="s">
        <v>5876</v>
      </c>
    </row>
    <row r="14" spans="1:16" x14ac:dyDescent="0.2">
      <c r="A14" s="378"/>
      <c r="B14" s="379"/>
      <c r="C14" s="380"/>
      <c r="D14" s="381"/>
      <c r="E14" s="382"/>
      <c r="F14" s="383"/>
      <c r="G14" s="384"/>
      <c r="H14" s="385"/>
      <c r="I14" s="384"/>
      <c r="J14" s="386"/>
      <c r="K14" s="388"/>
    </row>
    <row r="15" spans="1:16" ht="9" customHeight="1" x14ac:dyDescent="0.2">
      <c r="J15" s="394"/>
      <c r="K15" s="393"/>
    </row>
    <row r="16" spans="1:16" ht="16.5" thickBot="1" x14ac:dyDescent="0.3">
      <c r="A16" s="395" t="s">
        <v>5877</v>
      </c>
      <c r="B16" s="396"/>
      <c r="C16" s="397"/>
      <c r="D16" s="397"/>
      <c r="E16" s="398"/>
      <c r="F16" s="384"/>
      <c r="G16" s="398"/>
      <c r="H16" s="398"/>
      <c r="I16" s="398"/>
    </row>
    <row r="17" spans="1:9" ht="13.5" x14ac:dyDescent="0.25">
      <c r="A17" s="401" t="s">
        <v>100</v>
      </c>
      <c r="B17" s="402">
        <f>+COUNTIF(G6:G13,1)</f>
        <v>3</v>
      </c>
      <c r="C17" s="403"/>
      <c r="D17" s="403" t="s">
        <v>101</v>
      </c>
      <c r="E17" s="404"/>
      <c r="F17" s="405"/>
      <c r="G17" s="406"/>
      <c r="H17" s="402">
        <f>+COUNTIF(I6:I13,1)</f>
        <v>4</v>
      </c>
      <c r="I17" s="405"/>
    </row>
    <row r="18" spans="1:9" ht="13.5" x14ac:dyDescent="0.25">
      <c r="A18" s="407" t="s">
        <v>112</v>
      </c>
      <c r="B18" s="408">
        <f>+COUNTIF(G6:G13,2)</f>
        <v>5</v>
      </c>
      <c r="C18" s="409"/>
      <c r="D18" s="409" t="s">
        <v>19</v>
      </c>
      <c r="E18" s="410"/>
      <c r="F18" s="411"/>
      <c r="G18" s="396"/>
      <c r="H18" s="408">
        <f>+COUNTIF(I6:I13,2)</f>
        <v>4</v>
      </c>
      <c r="I18" s="411"/>
    </row>
    <row r="19" spans="1:9" ht="14.25" thickBot="1" x14ac:dyDescent="0.3">
      <c r="A19" s="412" t="s">
        <v>0</v>
      </c>
      <c r="B19" s="413">
        <f>SUM(B17:B18)</f>
        <v>8</v>
      </c>
      <c r="C19" s="414"/>
      <c r="D19" s="415" t="s">
        <v>0</v>
      </c>
      <c r="E19" s="416"/>
      <c r="F19" s="416"/>
      <c r="G19" s="415"/>
      <c r="H19" s="417">
        <f>SUM(H17:H18)</f>
        <v>8</v>
      </c>
      <c r="I19" s="416"/>
    </row>
    <row r="20" spans="1:9" ht="15.75" customHeight="1" x14ac:dyDescent="0.2">
      <c r="A20" s="384"/>
      <c r="B20" s="396"/>
      <c r="C20" s="418"/>
      <c r="D20" s="359"/>
      <c r="E20" s="359"/>
      <c r="F20" s="359"/>
      <c r="I20" s="384"/>
    </row>
  </sheetData>
  <sortState ref="B6:H13">
    <sortCondition ref="H6:H13"/>
  </sortState>
  <mergeCells count="9">
    <mergeCell ref="A1:K1"/>
    <mergeCell ref="A3:K3"/>
    <mergeCell ref="A4:A5"/>
    <mergeCell ref="B4:B5"/>
    <mergeCell ref="C4:C5"/>
    <mergeCell ref="D4:D5"/>
    <mergeCell ref="E4:E5"/>
    <mergeCell ref="H4:H5"/>
    <mergeCell ref="K4:K5"/>
  </mergeCells>
  <conditionalFormatting sqref="H6:H14">
    <cfRule type="cellIs" dxfId="63" priority="17" stopIfTrue="1" operator="equal">
      <formula>"Dropped"</formula>
    </cfRule>
    <cfRule type="cellIs" dxfId="62" priority="18" stopIfTrue="1" operator="equal">
      <formula>"Left"</formula>
    </cfRule>
    <cfRule type="cellIs" dxfId="61" priority="19" stopIfTrue="1" operator="equal">
      <formula>"Incomplete"</formula>
    </cfRule>
    <cfRule type="cellIs" dxfId="60" priority="20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96"/>
  <sheetViews>
    <sheetView workbookViewId="0">
      <selection activeCell="B7" sqref="B7"/>
    </sheetView>
  </sheetViews>
  <sheetFormatPr defaultRowHeight="12.75" x14ac:dyDescent="0.2"/>
  <cols>
    <col min="1" max="1" width="5.85546875" style="359" customWidth="1"/>
    <col min="2" max="2" width="14.5703125" style="439" bestFit="1" customWidth="1"/>
    <col min="3" max="3" width="7.42578125" style="390" bestFit="1" customWidth="1"/>
    <col min="4" max="4" width="33.5703125" style="390" customWidth="1"/>
    <col min="5" max="5" width="31.5703125" style="391" hidden="1" customWidth="1"/>
    <col min="6" max="6" width="6.42578125" style="392" hidden="1" customWidth="1"/>
    <col min="7" max="7" width="5" style="359" hidden="1" customWidth="1"/>
    <col min="8" max="8" width="9.7109375" style="359" customWidth="1"/>
    <col min="9" max="9" width="5" style="359" hidden="1" customWidth="1"/>
    <col min="10" max="10" width="6.140625" style="359" hidden="1" customWidth="1"/>
    <col min="11" max="11" width="12.5703125" style="359" hidden="1" customWidth="1"/>
    <col min="12" max="12" width="10.5703125" style="400" hidden="1" customWidth="1"/>
    <col min="13" max="13" width="15.85546875" style="359" bestFit="1" customWidth="1"/>
    <col min="14" max="14" width="11" style="359" hidden="1" customWidth="1"/>
    <col min="15" max="15" width="15.140625" style="359" bestFit="1" customWidth="1"/>
    <col min="16" max="16" width="8.5703125" style="360" customWidth="1"/>
    <col min="17" max="17" width="38.28515625" style="359" bestFit="1" customWidth="1"/>
    <col min="18" max="16384" width="9.140625" style="359"/>
  </cols>
  <sheetData>
    <row r="1" spans="1:13" ht="23.25" customHeight="1" x14ac:dyDescent="0.5">
      <c r="A1" s="759" t="s">
        <v>5848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2" spans="1:13" ht="20.25" customHeight="1" thickBot="1" x14ac:dyDescent="0.45">
      <c r="A2" s="772" t="s">
        <v>6342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</row>
    <row r="3" spans="1:13" ht="20.25" customHeight="1" x14ac:dyDescent="0.2">
      <c r="A3" s="761" t="s">
        <v>86</v>
      </c>
      <c r="B3" s="773" t="s">
        <v>87</v>
      </c>
      <c r="C3" s="765" t="s">
        <v>5849</v>
      </c>
      <c r="D3" s="765" t="s">
        <v>89</v>
      </c>
      <c r="E3" s="773" t="s">
        <v>90</v>
      </c>
      <c r="F3" s="361" t="s">
        <v>300</v>
      </c>
      <c r="G3" s="361"/>
      <c r="H3" s="769" t="s">
        <v>92</v>
      </c>
      <c r="I3" s="362"/>
      <c r="J3" s="363" t="s">
        <v>93</v>
      </c>
      <c r="K3" s="363"/>
      <c r="L3" s="363" t="s">
        <v>162</v>
      </c>
      <c r="M3" s="757" t="s">
        <v>94</v>
      </c>
    </row>
    <row r="4" spans="1:13" ht="20.25" customHeight="1" thickBot="1" x14ac:dyDescent="0.25">
      <c r="A4" s="762"/>
      <c r="B4" s="774"/>
      <c r="C4" s="766"/>
      <c r="D4" s="766"/>
      <c r="E4" s="774"/>
      <c r="F4" s="366" t="s">
        <v>95</v>
      </c>
      <c r="G4" s="367"/>
      <c r="H4" s="770"/>
      <c r="I4" s="368"/>
      <c r="J4" s="369" t="s">
        <v>96</v>
      </c>
      <c r="K4" s="369"/>
      <c r="L4" s="473" t="s">
        <v>96</v>
      </c>
      <c r="M4" s="758"/>
    </row>
    <row r="5" spans="1:13" ht="16.5" customHeight="1" x14ac:dyDescent="0.2">
      <c r="A5" s="370">
        <v>1</v>
      </c>
      <c r="B5" s="651" t="s">
        <v>6343</v>
      </c>
      <c r="C5" s="652">
        <v>51331</v>
      </c>
      <c r="D5" s="655" t="s">
        <v>6344</v>
      </c>
      <c r="E5" s="429" t="s">
        <v>6345</v>
      </c>
      <c r="F5" s="372" t="s">
        <v>166</v>
      </c>
      <c r="G5" s="373">
        <f t="shared" ref="G5:G36" si="0">+IF(F5="M",1,IF(F5="f",2,IF(F5="Civ",3,"Error")))</f>
        <v>2</v>
      </c>
      <c r="H5" s="430" t="s">
        <v>101</v>
      </c>
      <c r="I5" s="373">
        <f t="shared" ref="I5:I54" si="1">+IF(H5="Studying",5,IF(H5="Complete",1,IF(H5="Incomplete",2,IF(H5="Left",3,IF(H5="Dropped",4,"Error")))))</f>
        <v>1</v>
      </c>
      <c r="J5" s="373" t="e">
        <f>+IF(#REF!="Issued",1,IF(#REF!="Not Issued",2,"Nil"))</f>
        <v>#REF!</v>
      </c>
      <c r="K5" s="474" t="s">
        <v>5955</v>
      </c>
      <c r="L5" s="475"/>
      <c r="M5" s="432"/>
    </row>
    <row r="6" spans="1:13" ht="16.5" customHeight="1" x14ac:dyDescent="0.2">
      <c r="A6" s="370">
        <v>2</v>
      </c>
      <c r="B6" s="651" t="s">
        <v>6346</v>
      </c>
      <c r="C6" s="652">
        <v>53914</v>
      </c>
      <c r="D6" s="655" t="s">
        <v>6347</v>
      </c>
      <c r="E6" s="429" t="s">
        <v>295</v>
      </c>
      <c r="F6" s="372" t="s">
        <v>166</v>
      </c>
      <c r="G6" s="373">
        <f t="shared" si="0"/>
        <v>2</v>
      </c>
      <c r="H6" s="430" t="s">
        <v>101</v>
      </c>
      <c r="I6" s="373">
        <f t="shared" si="1"/>
        <v>1</v>
      </c>
      <c r="J6" s="373" t="e">
        <f>+IF(#REF!="Issued",1,IF(#REF!="Not Issued",2,"Nil"))</f>
        <v>#REF!</v>
      </c>
      <c r="K6" s="474" t="s">
        <v>5957</v>
      </c>
      <c r="L6" s="475"/>
      <c r="M6" s="432"/>
    </row>
    <row r="7" spans="1:13" ht="16.5" customHeight="1" x14ac:dyDescent="0.2">
      <c r="A7" s="370">
        <v>3</v>
      </c>
      <c r="B7" s="651" t="s">
        <v>6348</v>
      </c>
      <c r="C7" s="652">
        <v>51346</v>
      </c>
      <c r="D7" s="655" t="s">
        <v>6349</v>
      </c>
      <c r="E7" s="429" t="s">
        <v>6350</v>
      </c>
      <c r="F7" s="372" t="s">
        <v>141</v>
      </c>
      <c r="G7" s="373">
        <f t="shared" si="0"/>
        <v>1</v>
      </c>
      <c r="H7" s="430" t="s">
        <v>101</v>
      </c>
      <c r="I7" s="373">
        <f t="shared" si="1"/>
        <v>1</v>
      </c>
      <c r="J7" s="373" t="e">
        <f>+IF(#REF!="Issued",1,IF(#REF!="Not Issued",2,"Nil"))</f>
        <v>#REF!</v>
      </c>
      <c r="K7" s="474" t="s">
        <v>5958</v>
      </c>
      <c r="L7" s="475"/>
      <c r="M7" s="432"/>
    </row>
    <row r="8" spans="1:13" ht="16.5" customHeight="1" x14ac:dyDescent="0.2">
      <c r="A8" s="370">
        <v>4</v>
      </c>
      <c r="B8" s="651" t="s">
        <v>6351</v>
      </c>
      <c r="C8" s="652">
        <v>81823</v>
      </c>
      <c r="D8" s="655" t="s">
        <v>6352</v>
      </c>
      <c r="E8" s="429" t="s">
        <v>6353</v>
      </c>
      <c r="F8" s="372" t="s">
        <v>166</v>
      </c>
      <c r="G8" s="373">
        <f t="shared" si="0"/>
        <v>2</v>
      </c>
      <c r="H8" s="430" t="s">
        <v>101</v>
      </c>
      <c r="I8" s="373">
        <f t="shared" si="1"/>
        <v>1</v>
      </c>
      <c r="J8" s="373" t="e">
        <f>+IF(#REF!="Issued",1,IF(#REF!="Not Issued",2,"Nil"))</f>
        <v>#REF!</v>
      </c>
      <c r="K8" s="474" t="s">
        <v>5959</v>
      </c>
      <c r="L8" s="475"/>
      <c r="M8" s="432"/>
    </row>
    <row r="9" spans="1:13" ht="16.5" customHeight="1" x14ac:dyDescent="0.2">
      <c r="A9" s="370">
        <v>5</v>
      </c>
      <c r="B9" s="651" t="s">
        <v>6354</v>
      </c>
      <c r="C9" s="652">
        <v>81824</v>
      </c>
      <c r="D9" s="655" t="s">
        <v>6355</v>
      </c>
      <c r="E9" s="429" t="s">
        <v>6356</v>
      </c>
      <c r="F9" s="372" t="s">
        <v>166</v>
      </c>
      <c r="G9" s="373">
        <f t="shared" si="0"/>
        <v>2</v>
      </c>
      <c r="H9" s="430" t="s">
        <v>101</v>
      </c>
      <c r="I9" s="373">
        <f t="shared" si="1"/>
        <v>1</v>
      </c>
      <c r="J9" s="373" t="e">
        <f>+IF(#REF!="Issued",1,IF(#REF!="Not Issued",2,"Nil"))</f>
        <v>#REF!</v>
      </c>
      <c r="K9" s="474" t="s">
        <v>5960</v>
      </c>
      <c r="L9" s="475"/>
      <c r="M9" s="432"/>
    </row>
    <row r="10" spans="1:13" ht="16.5" customHeight="1" x14ac:dyDescent="0.2">
      <c r="A10" s="370">
        <v>6</v>
      </c>
      <c r="B10" s="651" t="s">
        <v>6359</v>
      </c>
      <c r="C10" s="652">
        <v>51370</v>
      </c>
      <c r="D10" s="655" t="s">
        <v>6360</v>
      </c>
      <c r="E10" s="429" t="s">
        <v>6361</v>
      </c>
      <c r="F10" s="372" t="s">
        <v>141</v>
      </c>
      <c r="G10" s="373">
        <f t="shared" si="0"/>
        <v>1</v>
      </c>
      <c r="H10" s="430" t="s">
        <v>101</v>
      </c>
      <c r="I10" s="373">
        <f t="shared" si="1"/>
        <v>1</v>
      </c>
      <c r="J10" s="373" t="e">
        <f>+IF(#REF!="Issued",1,IF(#REF!="Not Issued",2,"Nil"))</f>
        <v>#REF!</v>
      </c>
      <c r="K10" s="474" t="s">
        <v>5961</v>
      </c>
      <c r="L10" s="475"/>
      <c r="M10" s="432"/>
    </row>
    <row r="11" spans="1:13" ht="16.5" customHeight="1" x14ac:dyDescent="0.2">
      <c r="A11" s="370">
        <v>7</v>
      </c>
      <c r="B11" s="651" t="s">
        <v>6362</v>
      </c>
      <c r="C11" s="652">
        <v>48757</v>
      </c>
      <c r="D11" s="655" t="s">
        <v>6363</v>
      </c>
      <c r="E11" s="429" t="s">
        <v>1659</v>
      </c>
      <c r="F11" s="372" t="s">
        <v>141</v>
      </c>
      <c r="G11" s="373">
        <f t="shared" si="0"/>
        <v>1</v>
      </c>
      <c r="H11" s="430" t="s">
        <v>101</v>
      </c>
      <c r="I11" s="373">
        <f t="shared" si="1"/>
        <v>1</v>
      </c>
      <c r="J11" s="373" t="e">
        <f>+IF(#REF!="Issued",1,IF(#REF!="Not Issued",2,"Nil"))</f>
        <v>#REF!</v>
      </c>
      <c r="K11" s="474" t="s">
        <v>5962</v>
      </c>
      <c r="L11" s="475"/>
      <c r="M11" s="432"/>
    </row>
    <row r="12" spans="1:13" ht="16.5" customHeight="1" x14ac:dyDescent="0.2">
      <c r="A12" s="370">
        <v>8</v>
      </c>
      <c r="B12" s="651" t="s">
        <v>6364</v>
      </c>
      <c r="C12" s="652">
        <v>81825</v>
      </c>
      <c r="D12" s="655" t="s">
        <v>6365</v>
      </c>
      <c r="E12" s="429" t="s">
        <v>6366</v>
      </c>
      <c r="F12" s="372" t="s">
        <v>166</v>
      </c>
      <c r="G12" s="373">
        <f t="shared" si="0"/>
        <v>2</v>
      </c>
      <c r="H12" s="430" t="s">
        <v>101</v>
      </c>
      <c r="I12" s="373">
        <f t="shared" si="1"/>
        <v>1</v>
      </c>
      <c r="J12" s="373" t="e">
        <f>+IF(#REF!="Issued",1,IF(#REF!="Not Issued",2,"Nil"))</f>
        <v>#REF!</v>
      </c>
      <c r="K12" s="474" t="s">
        <v>5963</v>
      </c>
      <c r="L12" s="475"/>
      <c r="M12" s="432"/>
    </row>
    <row r="13" spans="1:13" ht="16.5" customHeight="1" x14ac:dyDescent="0.2">
      <c r="A13" s="370">
        <v>9</v>
      </c>
      <c r="B13" s="651" t="s">
        <v>6367</v>
      </c>
      <c r="C13" s="652">
        <v>53894</v>
      </c>
      <c r="D13" s="655" t="s">
        <v>6368</v>
      </c>
      <c r="E13" s="429" t="s">
        <v>6369</v>
      </c>
      <c r="F13" s="372" t="s">
        <v>166</v>
      </c>
      <c r="G13" s="373">
        <f t="shared" si="0"/>
        <v>2</v>
      </c>
      <c r="H13" s="430" t="s">
        <v>101</v>
      </c>
      <c r="I13" s="373">
        <f t="shared" si="1"/>
        <v>1</v>
      </c>
      <c r="J13" s="373" t="e">
        <f>+IF(#REF!="Issued",1,IF(#REF!="Not Issued",2,"Nil"))</f>
        <v>#REF!</v>
      </c>
      <c r="K13" s="474" t="s">
        <v>5964</v>
      </c>
      <c r="L13" s="475"/>
      <c r="M13" s="432"/>
    </row>
    <row r="14" spans="1:13" ht="16.5" customHeight="1" x14ac:dyDescent="0.2">
      <c r="A14" s="370">
        <v>10</v>
      </c>
      <c r="B14" s="651" t="s">
        <v>6370</v>
      </c>
      <c r="C14" s="652">
        <v>53801</v>
      </c>
      <c r="D14" s="655" t="s">
        <v>6371</v>
      </c>
      <c r="E14" s="429" t="s">
        <v>6372</v>
      </c>
      <c r="F14" s="372" t="s">
        <v>141</v>
      </c>
      <c r="G14" s="373">
        <f t="shared" si="0"/>
        <v>1</v>
      </c>
      <c r="H14" s="430" t="s">
        <v>101</v>
      </c>
      <c r="I14" s="373">
        <f t="shared" si="1"/>
        <v>1</v>
      </c>
      <c r="J14" s="373" t="e">
        <f>+IF(#REF!="Issued",1,IF(#REF!="Not Issued",2,"Nil"))</f>
        <v>#REF!</v>
      </c>
      <c r="K14" s="474" t="s">
        <v>5965</v>
      </c>
      <c r="L14" s="475"/>
      <c r="M14" s="432"/>
    </row>
    <row r="15" spans="1:13" ht="16.5" customHeight="1" x14ac:dyDescent="0.2">
      <c r="A15" s="370">
        <v>11</v>
      </c>
      <c r="B15" s="651" t="s">
        <v>6374</v>
      </c>
      <c r="C15" s="652">
        <v>56833</v>
      </c>
      <c r="D15" s="655" t="s">
        <v>6375</v>
      </c>
      <c r="E15" s="429" t="s">
        <v>6376</v>
      </c>
      <c r="F15" s="372" t="s">
        <v>166</v>
      </c>
      <c r="G15" s="373">
        <f t="shared" si="0"/>
        <v>2</v>
      </c>
      <c r="H15" s="430" t="s">
        <v>101</v>
      </c>
      <c r="I15" s="373">
        <f t="shared" si="1"/>
        <v>1</v>
      </c>
      <c r="J15" s="373" t="e">
        <f>+IF(#REF!="Issued",1,IF(#REF!="Not Issued",2,"Nil"))</f>
        <v>#REF!</v>
      </c>
      <c r="K15" s="474" t="s">
        <v>5966</v>
      </c>
      <c r="L15" s="475"/>
      <c r="M15" s="432"/>
    </row>
    <row r="16" spans="1:13" ht="16.5" customHeight="1" x14ac:dyDescent="0.2">
      <c r="A16" s="370">
        <v>12</v>
      </c>
      <c r="B16" s="651" t="s">
        <v>6380</v>
      </c>
      <c r="C16" s="652">
        <v>81826</v>
      </c>
      <c r="D16" s="655" t="s">
        <v>6381</v>
      </c>
      <c r="E16" s="429" t="s">
        <v>1138</v>
      </c>
      <c r="F16" s="372" t="s">
        <v>141</v>
      </c>
      <c r="G16" s="373">
        <f t="shared" si="0"/>
        <v>1</v>
      </c>
      <c r="H16" s="430" t="s">
        <v>101</v>
      </c>
      <c r="I16" s="373">
        <f t="shared" si="1"/>
        <v>1</v>
      </c>
      <c r="J16" s="373" t="e">
        <f>+IF(#REF!="Issued",1,IF(#REF!="Not Issued",2,"Nil"))</f>
        <v>#REF!</v>
      </c>
      <c r="K16" s="474" t="s">
        <v>5968</v>
      </c>
      <c r="L16" s="475"/>
      <c r="M16" s="432"/>
    </row>
    <row r="17" spans="1:13" ht="16.5" customHeight="1" x14ac:dyDescent="0.2">
      <c r="A17" s="370">
        <v>13</v>
      </c>
      <c r="B17" s="651" t="s">
        <v>6385</v>
      </c>
      <c r="C17" s="652">
        <v>57684</v>
      </c>
      <c r="D17" s="655" t="s">
        <v>6386</v>
      </c>
      <c r="E17" s="429" t="s">
        <v>6387</v>
      </c>
      <c r="F17" s="372" t="s">
        <v>166</v>
      </c>
      <c r="G17" s="373">
        <f t="shared" si="0"/>
        <v>2</v>
      </c>
      <c r="H17" s="430" t="s">
        <v>101</v>
      </c>
      <c r="I17" s="373">
        <f t="shared" si="1"/>
        <v>1</v>
      </c>
      <c r="J17" s="373" t="e">
        <f>+IF(#REF!="Issued",1,IF(#REF!="Not Issued",2,"Nil"))</f>
        <v>#REF!</v>
      </c>
      <c r="K17" s="474" t="s">
        <v>5969</v>
      </c>
      <c r="L17" s="475"/>
      <c r="M17" s="432"/>
    </row>
    <row r="18" spans="1:13" ht="16.5" customHeight="1" x14ac:dyDescent="0.2">
      <c r="A18" s="370">
        <v>14</v>
      </c>
      <c r="B18" s="651" t="s">
        <v>6388</v>
      </c>
      <c r="C18" s="652">
        <v>48610</v>
      </c>
      <c r="D18" s="655" t="s">
        <v>6389</v>
      </c>
      <c r="E18" s="429" t="s">
        <v>4207</v>
      </c>
      <c r="F18" s="372" t="s">
        <v>166</v>
      </c>
      <c r="G18" s="373">
        <f t="shared" si="0"/>
        <v>2</v>
      </c>
      <c r="H18" s="430" t="s">
        <v>101</v>
      </c>
      <c r="I18" s="373">
        <f t="shared" si="1"/>
        <v>1</v>
      </c>
      <c r="J18" s="373" t="e">
        <f>+IF(#REF!="Issued",1,IF(#REF!="Not Issued",2,"Nil"))</f>
        <v>#REF!</v>
      </c>
      <c r="K18" s="474" t="s">
        <v>5970</v>
      </c>
      <c r="L18" s="475"/>
      <c r="M18" s="432"/>
    </row>
    <row r="19" spans="1:13" ht="16.5" customHeight="1" x14ac:dyDescent="0.2">
      <c r="A19" s="370">
        <v>15</v>
      </c>
      <c r="B19" s="651" t="s">
        <v>6390</v>
      </c>
      <c r="C19" s="652">
        <v>54382</v>
      </c>
      <c r="D19" s="655" t="s">
        <v>6391</v>
      </c>
      <c r="E19" s="429" t="s">
        <v>3681</v>
      </c>
      <c r="F19" s="372" t="s">
        <v>166</v>
      </c>
      <c r="G19" s="373">
        <f t="shared" si="0"/>
        <v>2</v>
      </c>
      <c r="H19" s="430" t="s">
        <v>101</v>
      </c>
      <c r="I19" s="373">
        <f t="shared" si="1"/>
        <v>1</v>
      </c>
      <c r="J19" s="373" t="e">
        <f>+IF(#REF!="Issued",1,IF(#REF!="Not Issued",2,"Nil"))</f>
        <v>#REF!</v>
      </c>
      <c r="K19" s="474" t="s">
        <v>5972</v>
      </c>
      <c r="L19" s="475"/>
      <c r="M19" s="432"/>
    </row>
    <row r="20" spans="1:13" ht="16.5" customHeight="1" x14ac:dyDescent="0.2">
      <c r="A20" s="370">
        <v>16</v>
      </c>
      <c r="B20" s="651" t="s">
        <v>6397</v>
      </c>
      <c r="C20" s="652">
        <v>81827</v>
      </c>
      <c r="D20" s="655" t="s">
        <v>6398</v>
      </c>
      <c r="E20" s="429" t="s">
        <v>6399</v>
      </c>
      <c r="F20" s="372" t="s">
        <v>166</v>
      </c>
      <c r="G20" s="373">
        <f t="shared" si="0"/>
        <v>2</v>
      </c>
      <c r="H20" s="430" t="s">
        <v>101</v>
      </c>
      <c r="I20" s="373">
        <f t="shared" si="1"/>
        <v>1</v>
      </c>
      <c r="J20" s="373"/>
      <c r="K20" s="474"/>
      <c r="L20" s="475"/>
      <c r="M20" s="432"/>
    </row>
    <row r="21" spans="1:13" ht="16.5" customHeight="1" x14ac:dyDescent="0.2">
      <c r="A21" s="370">
        <v>17</v>
      </c>
      <c r="B21" s="651" t="s">
        <v>6400</v>
      </c>
      <c r="C21" s="652">
        <v>45723</v>
      </c>
      <c r="D21" s="655" t="s">
        <v>6401</v>
      </c>
      <c r="E21" s="429" t="s">
        <v>4491</v>
      </c>
      <c r="F21" s="372" t="s">
        <v>166</v>
      </c>
      <c r="G21" s="373">
        <f t="shared" si="0"/>
        <v>2</v>
      </c>
      <c r="H21" s="430" t="s">
        <v>101</v>
      </c>
      <c r="I21" s="373">
        <f t="shared" si="1"/>
        <v>1</v>
      </c>
      <c r="J21" s="373"/>
      <c r="K21" s="474"/>
      <c r="L21" s="475"/>
      <c r="M21" s="432"/>
    </row>
    <row r="22" spans="1:13" ht="16.5" customHeight="1" x14ac:dyDescent="0.2">
      <c r="A22" s="370">
        <v>18</v>
      </c>
      <c r="B22" s="651" t="s">
        <v>6405</v>
      </c>
      <c r="C22" s="652">
        <v>50765</v>
      </c>
      <c r="D22" s="655" t="s">
        <v>6406</v>
      </c>
      <c r="E22" s="429" t="s">
        <v>6407</v>
      </c>
      <c r="F22" s="372" t="s">
        <v>141</v>
      </c>
      <c r="G22" s="373">
        <f t="shared" si="0"/>
        <v>1</v>
      </c>
      <c r="H22" s="430" t="s">
        <v>101</v>
      </c>
      <c r="I22" s="373">
        <f t="shared" si="1"/>
        <v>1</v>
      </c>
      <c r="J22" s="373"/>
      <c r="K22" s="474"/>
      <c r="L22" s="475"/>
      <c r="M22" s="432"/>
    </row>
    <row r="23" spans="1:13" ht="16.5" customHeight="1" x14ac:dyDescent="0.2">
      <c r="A23" s="370">
        <v>19</v>
      </c>
      <c r="B23" s="651" t="s">
        <v>6408</v>
      </c>
      <c r="C23" s="652">
        <v>57707</v>
      </c>
      <c r="D23" s="655" t="s">
        <v>6409</v>
      </c>
      <c r="E23" s="429" t="s">
        <v>6410</v>
      </c>
      <c r="F23" s="372" t="s">
        <v>166</v>
      </c>
      <c r="G23" s="373">
        <f t="shared" si="0"/>
        <v>2</v>
      </c>
      <c r="H23" s="430" t="s">
        <v>101</v>
      </c>
      <c r="I23" s="373">
        <f t="shared" si="1"/>
        <v>1</v>
      </c>
      <c r="J23" s="373"/>
      <c r="K23" s="474"/>
      <c r="L23" s="475"/>
      <c r="M23" s="432"/>
    </row>
    <row r="24" spans="1:13" ht="16.5" customHeight="1" x14ac:dyDescent="0.2">
      <c r="A24" s="370">
        <v>20</v>
      </c>
      <c r="B24" s="651" t="s">
        <v>6411</v>
      </c>
      <c r="C24" s="652">
        <v>43625</v>
      </c>
      <c r="D24" s="655" t="s">
        <v>6412</v>
      </c>
      <c r="E24" s="429" t="s">
        <v>6413</v>
      </c>
      <c r="F24" s="372" t="s">
        <v>141</v>
      </c>
      <c r="G24" s="373">
        <f t="shared" si="0"/>
        <v>1</v>
      </c>
      <c r="H24" s="430" t="s">
        <v>101</v>
      </c>
      <c r="I24" s="373">
        <f t="shared" si="1"/>
        <v>1</v>
      </c>
      <c r="J24" s="373"/>
      <c r="K24" s="474"/>
      <c r="L24" s="475"/>
      <c r="M24" s="432"/>
    </row>
    <row r="25" spans="1:13" ht="16.5" customHeight="1" x14ac:dyDescent="0.2">
      <c r="A25" s="370">
        <v>21</v>
      </c>
      <c r="B25" s="651" t="s">
        <v>6414</v>
      </c>
      <c r="C25" s="652">
        <v>56960</v>
      </c>
      <c r="D25" s="655" t="s">
        <v>6415</v>
      </c>
      <c r="E25" s="429" t="s">
        <v>1659</v>
      </c>
      <c r="F25" s="372" t="s">
        <v>166</v>
      </c>
      <c r="G25" s="373">
        <f t="shared" si="0"/>
        <v>2</v>
      </c>
      <c r="H25" s="430" t="s">
        <v>101</v>
      </c>
      <c r="I25" s="373">
        <f t="shared" si="1"/>
        <v>1</v>
      </c>
      <c r="J25" s="373"/>
      <c r="K25" s="474"/>
      <c r="L25" s="475"/>
      <c r="M25" s="432"/>
    </row>
    <row r="26" spans="1:13" ht="15.75" customHeight="1" x14ac:dyDescent="0.2">
      <c r="A26" s="370">
        <v>22</v>
      </c>
      <c r="B26" s="651" t="s">
        <v>6419</v>
      </c>
      <c r="C26" s="652">
        <v>57718</v>
      </c>
      <c r="D26" s="655" t="s">
        <v>6420</v>
      </c>
      <c r="E26" s="429" t="s">
        <v>6421</v>
      </c>
      <c r="F26" s="372" t="s">
        <v>166</v>
      </c>
      <c r="G26" s="373">
        <f t="shared" si="0"/>
        <v>2</v>
      </c>
      <c r="H26" s="430" t="s">
        <v>101</v>
      </c>
      <c r="I26" s="373">
        <f t="shared" si="1"/>
        <v>1</v>
      </c>
      <c r="J26" s="373"/>
      <c r="K26" s="474"/>
      <c r="L26" s="475"/>
      <c r="M26" s="432"/>
    </row>
    <row r="27" spans="1:13" ht="15" customHeight="1" x14ac:dyDescent="0.2">
      <c r="A27" s="370">
        <v>23</v>
      </c>
      <c r="B27" s="651" t="s">
        <v>6422</v>
      </c>
      <c r="C27" s="652">
        <v>43447</v>
      </c>
      <c r="D27" s="655" t="s">
        <v>6423</v>
      </c>
      <c r="E27" s="429" t="s">
        <v>1131</v>
      </c>
      <c r="F27" s="372" t="s">
        <v>166</v>
      </c>
      <c r="G27" s="373">
        <f t="shared" si="0"/>
        <v>2</v>
      </c>
      <c r="H27" s="430" t="s">
        <v>101</v>
      </c>
      <c r="I27" s="373">
        <f t="shared" si="1"/>
        <v>1</v>
      </c>
      <c r="J27" s="373"/>
      <c r="K27" s="474"/>
      <c r="L27" s="475"/>
      <c r="M27" s="432"/>
    </row>
    <row r="28" spans="1:13" ht="16.5" customHeight="1" x14ac:dyDescent="0.2">
      <c r="A28" s="370">
        <v>24</v>
      </c>
      <c r="B28" s="651" t="s">
        <v>6426</v>
      </c>
      <c r="C28" s="652">
        <v>53819</v>
      </c>
      <c r="D28" s="655" t="s">
        <v>6427</v>
      </c>
      <c r="E28" s="429" t="s">
        <v>6428</v>
      </c>
      <c r="F28" s="372" t="s">
        <v>141</v>
      </c>
      <c r="G28" s="373">
        <f t="shared" si="0"/>
        <v>1</v>
      </c>
      <c r="H28" s="430" t="s">
        <v>101</v>
      </c>
      <c r="I28" s="373">
        <f t="shared" si="1"/>
        <v>1</v>
      </c>
      <c r="J28" s="373"/>
      <c r="K28" s="474"/>
      <c r="L28" s="475"/>
      <c r="M28" s="432"/>
    </row>
    <row r="29" spans="1:13" ht="16.5" customHeight="1" x14ac:dyDescent="0.2">
      <c r="A29" s="370">
        <v>25</v>
      </c>
      <c r="B29" s="651" t="s">
        <v>6429</v>
      </c>
      <c r="C29" s="652">
        <v>53845</v>
      </c>
      <c r="D29" s="655" t="s">
        <v>6430</v>
      </c>
      <c r="E29" s="429" t="s">
        <v>6431</v>
      </c>
      <c r="F29" s="372" t="s">
        <v>141</v>
      </c>
      <c r="G29" s="373">
        <f t="shared" si="0"/>
        <v>1</v>
      </c>
      <c r="H29" s="430" t="s">
        <v>101</v>
      </c>
      <c r="I29" s="373">
        <f t="shared" si="1"/>
        <v>1</v>
      </c>
      <c r="J29" s="373"/>
      <c r="K29" s="474"/>
      <c r="L29" s="475"/>
      <c r="M29" s="432"/>
    </row>
    <row r="30" spans="1:13" ht="16.5" customHeight="1" x14ac:dyDescent="0.2">
      <c r="A30" s="370">
        <v>26</v>
      </c>
      <c r="B30" s="651" t="s">
        <v>6434</v>
      </c>
      <c r="C30" s="652">
        <v>51399</v>
      </c>
      <c r="D30" s="655" t="s">
        <v>6435</v>
      </c>
      <c r="E30" s="429" t="s">
        <v>6436</v>
      </c>
      <c r="F30" s="372" t="s">
        <v>166</v>
      </c>
      <c r="G30" s="373">
        <f t="shared" si="0"/>
        <v>2</v>
      </c>
      <c r="H30" s="430" t="s">
        <v>101</v>
      </c>
      <c r="I30" s="373">
        <f t="shared" si="1"/>
        <v>1</v>
      </c>
      <c r="J30" s="373"/>
      <c r="K30" s="474"/>
      <c r="L30" s="475"/>
      <c r="M30" s="432"/>
    </row>
    <row r="31" spans="1:13" ht="16.5" customHeight="1" x14ac:dyDescent="0.2">
      <c r="A31" s="370">
        <v>27</v>
      </c>
      <c r="B31" s="651" t="s">
        <v>6437</v>
      </c>
      <c r="C31" s="652">
        <v>67599</v>
      </c>
      <c r="D31" s="655" t="s">
        <v>5414</v>
      </c>
      <c r="E31" s="429" t="s">
        <v>5356</v>
      </c>
      <c r="F31" s="372" t="s">
        <v>141</v>
      </c>
      <c r="G31" s="373">
        <f t="shared" si="0"/>
        <v>1</v>
      </c>
      <c r="H31" s="430" t="s">
        <v>101</v>
      </c>
      <c r="I31" s="373">
        <f t="shared" si="1"/>
        <v>1</v>
      </c>
      <c r="J31" s="373"/>
      <c r="K31" s="474"/>
      <c r="L31" s="475"/>
      <c r="M31" s="432"/>
    </row>
    <row r="32" spans="1:13" ht="16.5" customHeight="1" x14ac:dyDescent="0.2">
      <c r="A32" s="370">
        <v>28</v>
      </c>
      <c r="B32" s="651" t="s">
        <v>6441</v>
      </c>
      <c r="C32" s="652">
        <v>57726</v>
      </c>
      <c r="D32" s="655" t="s">
        <v>6442</v>
      </c>
      <c r="E32" s="429" t="s">
        <v>1311</v>
      </c>
      <c r="F32" s="372" t="s">
        <v>141</v>
      </c>
      <c r="G32" s="373">
        <f t="shared" si="0"/>
        <v>1</v>
      </c>
      <c r="H32" s="430" t="s">
        <v>101</v>
      </c>
      <c r="I32" s="373">
        <f t="shared" si="1"/>
        <v>1</v>
      </c>
      <c r="J32" s="373"/>
      <c r="K32" s="474"/>
      <c r="L32" s="475"/>
      <c r="M32" s="432"/>
    </row>
    <row r="33" spans="1:13" ht="16.5" customHeight="1" x14ac:dyDescent="0.2">
      <c r="A33" s="370">
        <v>29</v>
      </c>
      <c r="B33" s="651" t="s">
        <v>6443</v>
      </c>
      <c r="C33" s="652">
        <v>48633</v>
      </c>
      <c r="D33" s="655" t="s">
        <v>6444</v>
      </c>
      <c r="E33" s="429" t="s">
        <v>2412</v>
      </c>
      <c r="F33" s="372" t="s">
        <v>141</v>
      </c>
      <c r="G33" s="373">
        <f t="shared" si="0"/>
        <v>1</v>
      </c>
      <c r="H33" s="430" t="s">
        <v>101</v>
      </c>
      <c r="I33" s="373">
        <f t="shared" si="1"/>
        <v>1</v>
      </c>
      <c r="J33" s="373"/>
      <c r="K33" s="474"/>
      <c r="L33" s="475"/>
      <c r="M33" s="432"/>
    </row>
    <row r="34" spans="1:13" ht="16.5" customHeight="1" x14ac:dyDescent="0.2">
      <c r="A34" s="370">
        <v>30</v>
      </c>
      <c r="B34" s="651" t="s">
        <v>6445</v>
      </c>
      <c r="C34" s="652">
        <v>57719</v>
      </c>
      <c r="D34" s="655" t="s">
        <v>6446</v>
      </c>
      <c r="E34" s="429" t="s">
        <v>6447</v>
      </c>
      <c r="F34" s="372" t="s">
        <v>166</v>
      </c>
      <c r="G34" s="373">
        <f t="shared" si="0"/>
        <v>2</v>
      </c>
      <c r="H34" s="430" t="s">
        <v>101</v>
      </c>
      <c r="I34" s="373">
        <f t="shared" si="1"/>
        <v>1</v>
      </c>
      <c r="J34" s="373"/>
      <c r="K34" s="474"/>
      <c r="L34" s="475"/>
      <c r="M34" s="432"/>
    </row>
    <row r="35" spans="1:13" ht="16.5" customHeight="1" x14ac:dyDescent="0.2">
      <c r="A35" s="370">
        <v>31</v>
      </c>
      <c r="B35" s="651" t="s">
        <v>6448</v>
      </c>
      <c r="C35" s="652">
        <v>53968</v>
      </c>
      <c r="D35" s="655" t="s">
        <v>6449</v>
      </c>
      <c r="E35" s="429" t="s">
        <v>6450</v>
      </c>
      <c r="F35" s="372" t="s">
        <v>141</v>
      </c>
      <c r="G35" s="373">
        <f t="shared" si="0"/>
        <v>1</v>
      </c>
      <c r="H35" s="430" t="s">
        <v>101</v>
      </c>
      <c r="I35" s="373">
        <f t="shared" si="1"/>
        <v>1</v>
      </c>
      <c r="J35" s="373"/>
      <c r="K35" s="474"/>
      <c r="L35" s="475"/>
      <c r="M35" s="432"/>
    </row>
    <row r="36" spans="1:13" ht="16.5" customHeight="1" x14ac:dyDescent="0.2">
      <c r="A36" s="370">
        <v>32</v>
      </c>
      <c r="B36" s="651" t="s">
        <v>6453</v>
      </c>
      <c r="C36" s="652">
        <v>42212</v>
      </c>
      <c r="D36" s="655" t="s">
        <v>6454</v>
      </c>
      <c r="E36" s="429" t="s">
        <v>2231</v>
      </c>
      <c r="F36" s="372" t="s">
        <v>166</v>
      </c>
      <c r="G36" s="373">
        <f t="shared" si="0"/>
        <v>2</v>
      </c>
      <c r="H36" s="430" t="s">
        <v>101</v>
      </c>
      <c r="I36" s="373">
        <f t="shared" si="1"/>
        <v>1</v>
      </c>
      <c r="J36" s="373"/>
      <c r="K36" s="474"/>
      <c r="L36" s="475"/>
      <c r="M36" s="432"/>
    </row>
    <row r="37" spans="1:13" ht="16.5" customHeight="1" x14ac:dyDescent="0.2">
      <c r="A37" s="370">
        <v>33</v>
      </c>
      <c r="B37" s="651" t="s">
        <v>6455</v>
      </c>
      <c r="C37" s="652">
        <v>53832</v>
      </c>
      <c r="D37" s="655" t="s">
        <v>6456</v>
      </c>
      <c r="E37" s="429" t="s">
        <v>209</v>
      </c>
      <c r="F37" s="372" t="s">
        <v>166</v>
      </c>
      <c r="G37" s="373">
        <f t="shared" ref="G37:G54" si="2">+IF(F37="M",1,IF(F37="f",2,IF(F37="Civ",3,"Error")))</f>
        <v>2</v>
      </c>
      <c r="H37" s="430" t="s">
        <v>101</v>
      </c>
      <c r="I37" s="373">
        <f t="shared" si="1"/>
        <v>1</v>
      </c>
      <c r="J37" s="373"/>
      <c r="K37" s="474"/>
      <c r="L37" s="475"/>
      <c r="M37" s="432"/>
    </row>
    <row r="38" spans="1:13" ht="16.5" customHeight="1" x14ac:dyDescent="0.2">
      <c r="A38" s="370">
        <v>34</v>
      </c>
      <c r="B38" s="651" t="s">
        <v>6457</v>
      </c>
      <c r="C38" s="652">
        <v>42091</v>
      </c>
      <c r="D38" s="655" t="s">
        <v>6458</v>
      </c>
      <c r="E38" s="429" t="s">
        <v>6459</v>
      </c>
      <c r="F38" s="372" t="s">
        <v>166</v>
      </c>
      <c r="G38" s="373">
        <f t="shared" si="2"/>
        <v>2</v>
      </c>
      <c r="H38" s="430" t="s">
        <v>101</v>
      </c>
      <c r="I38" s="373">
        <f t="shared" si="1"/>
        <v>1</v>
      </c>
      <c r="J38" s="373"/>
      <c r="K38" s="474"/>
      <c r="L38" s="475"/>
      <c r="M38" s="432"/>
    </row>
    <row r="39" spans="1:13" ht="16.5" customHeight="1" x14ac:dyDescent="0.2">
      <c r="A39" s="370">
        <v>35</v>
      </c>
      <c r="B39" s="651" t="s">
        <v>6460</v>
      </c>
      <c r="C39" s="652">
        <v>46069</v>
      </c>
      <c r="D39" s="655" t="s">
        <v>5233</v>
      </c>
      <c r="E39" s="429" t="s">
        <v>5234</v>
      </c>
      <c r="F39" s="372" t="s">
        <v>141</v>
      </c>
      <c r="G39" s="373">
        <f t="shared" si="2"/>
        <v>1</v>
      </c>
      <c r="H39" s="430" t="s">
        <v>101</v>
      </c>
      <c r="I39" s="373">
        <f t="shared" si="1"/>
        <v>1</v>
      </c>
      <c r="J39" s="373"/>
      <c r="K39" s="474"/>
      <c r="L39" s="475"/>
      <c r="M39" s="432"/>
    </row>
    <row r="40" spans="1:13" ht="16.5" customHeight="1" x14ac:dyDescent="0.2">
      <c r="A40" s="370">
        <v>36</v>
      </c>
      <c r="B40" s="651" t="s">
        <v>6461</v>
      </c>
      <c r="C40" s="652">
        <v>81829</v>
      </c>
      <c r="D40" s="655" t="s">
        <v>6462</v>
      </c>
      <c r="E40" s="429" t="s">
        <v>4616</v>
      </c>
      <c r="F40" s="372" t="s">
        <v>166</v>
      </c>
      <c r="G40" s="373">
        <f t="shared" si="2"/>
        <v>2</v>
      </c>
      <c r="H40" s="430" t="s">
        <v>101</v>
      </c>
      <c r="I40" s="373">
        <f t="shared" si="1"/>
        <v>1</v>
      </c>
      <c r="J40" s="373"/>
      <c r="K40" s="474"/>
      <c r="L40" s="475"/>
      <c r="M40" s="432"/>
    </row>
    <row r="41" spans="1:13" ht="16.5" customHeight="1" x14ac:dyDescent="0.2">
      <c r="A41" s="370">
        <v>37</v>
      </c>
      <c r="B41" s="651" t="s">
        <v>6463</v>
      </c>
      <c r="C41" s="652">
        <v>69578</v>
      </c>
      <c r="D41" s="655" t="s">
        <v>6464</v>
      </c>
      <c r="E41" s="429" t="s">
        <v>6465</v>
      </c>
      <c r="F41" s="372" t="s">
        <v>141</v>
      </c>
      <c r="G41" s="373">
        <f t="shared" si="2"/>
        <v>1</v>
      </c>
      <c r="H41" s="430" t="s">
        <v>101</v>
      </c>
      <c r="I41" s="373">
        <f t="shared" si="1"/>
        <v>1</v>
      </c>
      <c r="J41" s="373"/>
      <c r="K41" s="474"/>
      <c r="L41" s="475"/>
      <c r="M41" s="432"/>
    </row>
    <row r="42" spans="1:13" ht="16.5" customHeight="1" x14ac:dyDescent="0.2">
      <c r="A42" s="370">
        <v>38</v>
      </c>
      <c r="B42" s="651" t="s">
        <v>6357</v>
      </c>
      <c r="C42" s="652">
        <v>39009</v>
      </c>
      <c r="D42" s="655" t="s">
        <v>6358</v>
      </c>
      <c r="E42" s="429" t="s">
        <v>985</v>
      </c>
      <c r="F42" s="372" t="s">
        <v>141</v>
      </c>
      <c r="G42" s="373">
        <f t="shared" si="2"/>
        <v>1</v>
      </c>
      <c r="H42" s="430" t="s">
        <v>19</v>
      </c>
      <c r="I42" s="373">
        <f t="shared" si="1"/>
        <v>2</v>
      </c>
      <c r="J42" s="373"/>
      <c r="K42" s="474"/>
      <c r="L42" s="475"/>
      <c r="M42" s="432"/>
    </row>
    <row r="43" spans="1:13" ht="16.5" customHeight="1" x14ac:dyDescent="0.2">
      <c r="A43" s="370">
        <v>39</v>
      </c>
      <c r="B43" s="651" t="s">
        <v>6373</v>
      </c>
      <c r="C43" s="652">
        <v>51350</v>
      </c>
      <c r="D43" s="655" t="s">
        <v>2080</v>
      </c>
      <c r="E43" s="429" t="s">
        <v>3750</v>
      </c>
      <c r="F43" s="372" t="s">
        <v>141</v>
      </c>
      <c r="G43" s="373">
        <f t="shared" si="2"/>
        <v>1</v>
      </c>
      <c r="H43" s="430" t="s">
        <v>19</v>
      </c>
      <c r="I43" s="373">
        <f t="shared" si="1"/>
        <v>2</v>
      </c>
      <c r="J43" s="373"/>
      <c r="K43" s="474"/>
      <c r="L43" s="475"/>
      <c r="M43" s="432"/>
    </row>
    <row r="44" spans="1:13" ht="16.5" customHeight="1" x14ac:dyDescent="0.2">
      <c r="A44" s="370">
        <v>40</v>
      </c>
      <c r="B44" s="651" t="s">
        <v>6377</v>
      </c>
      <c r="C44" s="652">
        <v>51379</v>
      </c>
      <c r="D44" s="655" t="s">
        <v>6378</v>
      </c>
      <c r="E44" s="429" t="s">
        <v>6379</v>
      </c>
      <c r="F44" s="372" t="s">
        <v>141</v>
      </c>
      <c r="G44" s="373">
        <f t="shared" si="2"/>
        <v>1</v>
      </c>
      <c r="H44" s="430" t="s">
        <v>19</v>
      </c>
      <c r="I44" s="373">
        <f t="shared" si="1"/>
        <v>2</v>
      </c>
      <c r="J44" s="373"/>
      <c r="K44" s="474"/>
      <c r="L44" s="475"/>
      <c r="M44" s="432"/>
    </row>
    <row r="45" spans="1:13" ht="16.5" customHeight="1" x14ac:dyDescent="0.2">
      <c r="A45" s="370">
        <v>41</v>
      </c>
      <c r="B45" s="651" t="s">
        <v>6382</v>
      </c>
      <c r="C45" s="652">
        <v>53818</v>
      </c>
      <c r="D45" s="655" t="s">
        <v>6383</v>
      </c>
      <c r="E45" s="429" t="s">
        <v>6384</v>
      </c>
      <c r="F45" s="372" t="s">
        <v>166</v>
      </c>
      <c r="G45" s="373">
        <f t="shared" si="2"/>
        <v>2</v>
      </c>
      <c r="H45" s="430" t="s">
        <v>19</v>
      </c>
      <c r="I45" s="373">
        <f t="shared" si="1"/>
        <v>2</v>
      </c>
      <c r="J45" s="373"/>
      <c r="K45" s="474"/>
      <c r="L45" s="475"/>
      <c r="M45" s="432"/>
    </row>
    <row r="46" spans="1:13" ht="16.5" customHeight="1" x14ac:dyDescent="0.2">
      <c r="A46" s="370">
        <v>42</v>
      </c>
      <c r="B46" s="651" t="s">
        <v>6392</v>
      </c>
      <c r="C46" s="652">
        <v>53846</v>
      </c>
      <c r="D46" s="655" t="s">
        <v>6393</v>
      </c>
      <c r="E46" s="429" t="s">
        <v>5836</v>
      </c>
      <c r="F46" s="372" t="s">
        <v>141</v>
      </c>
      <c r="G46" s="373">
        <f t="shared" si="2"/>
        <v>1</v>
      </c>
      <c r="H46" s="430" t="s">
        <v>19</v>
      </c>
      <c r="I46" s="373">
        <f t="shared" si="1"/>
        <v>2</v>
      </c>
      <c r="J46" s="373"/>
      <c r="K46" s="474"/>
      <c r="L46" s="475"/>
      <c r="M46" s="432"/>
    </row>
    <row r="47" spans="1:13" ht="16.5" customHeight="1" x14ac:dyDescent="0.2">
      <c r="A47" s="370">
        <v>43</v>
      </c>
      <c r="B47" s="651" t="s">
        <v>6394</v>
      </c>
      <c r="C47" s="652">
        <v>48364</v>
      </c>
      <c r="D47" s="655" t="s">
        <v>6395</v>
      </c>
      <c r="E47" s="429" t="s">
        <v>6396</v>
      </c>
      <c r="F47" s="372" t="s">
        <v>166</v>
      </c>
      <c r="G47" s="373">
        <f t="shared" si="2"/>
        <v>2</v>
      </c>
      <c r="H47" s="430" t="s">
        <v>19</v>
      </c>
      <c r="I47" s="373">
        <f t="shared" si="1"/>
        <v>2</v>
      </c>
      <c r="J47" s="373"/>
      <c r="K47" s="474"/>
      <c r="L47" s="475"/>
      <c r="M47" s="432"/>
    </row>
    <row r="48" spans="1:13" ht="16.5" customHeight="1" x14ac:dyDescent="0.2">
      <c r="A48" s="370">
        <v>44</v>
      </c>
      <c r="B48" s="651" t="s">
        <v>6402</v>
      </c>
      <c r="C48" s="652">
        <v>81828</v>
      </c>
      <c r="D48" s="655" t="s">
        <v>6403</v>
      </c>
      <c r="E48" s="429" t="s">
        <v>6404</v>
      </c>
      <c r="F48" s="372" t="s">
        <v>141</v>
      </c>
      <c r="G48" s="373">
        <f t="shared" si="2"/>
        <v>1</v>
      </c>
      <c r="H48" s="430" t="s">
        <v>19</v>
      </c>
      <c r="I48" s="373">
        <f t="shared" si="1"/>
        <v>2</v>
      </c>
      <c r="J48" s="373"/>
      <c r="K48" s="474"/>
      <c r="L48" s="475"/>
      <c r="M48" s="432"/>
    </row>
    <row r="49" spans="1:17" ht="16.5" customHeight="1" x14ac:dyDescent="0.2">
      <c r="A49" s="370">
        <v>45</v>
      </c>
      <c r="B49" s="651" t="s">
        <v>6416</v>
      </c>
      <c r="C49" s="652">
        <v>56970</v>
      </c>
      <c r="D49" s="655" t="s">
        <v>6417</v>
      </c>
      <c r="E49" s="429" t="s">
        <v>6418</v>
      </c>
      <c r="F49" s="372" t="s">
        <v>166</v>
      </c>
      <c r="G49" s="373">
        <f t="shared" si="2"/>
        <v>2</v>
      </c>
      <c r="H49" s="430" t="s">
        <v>19</v>
      </c>
      <c r="I49" s="373">
        <f t="shared" si="1"/>
        <v>2</v>
      </c>
      <c r="J49" s="373"/>
      <c r="K49" s="474"/>
      <c r="L49" s="475"/>
      <c r="M49" s="432"/>
    </row>
    <row r="50" spans="1:17" ht="16.5" customHeight="1" x14ac:dyDescent="0.2">
      <c r="A50" s="370">
        <v>46</v>
      </c>
      <c r="B50" s="651" t="s">
        <v>6424</v>
      </c>
      <c r="C50" s="652">
        <v>48784</v>
      </c>
      <c r="D50" s="655" t="s">
        <v>3916</v>
      </c>
      <c r="E50" s="429" t="s">
        <v>6425</v>
      </c>
      <c r="F50" s="372" t="s">
        <v>141</v>
      </c>
      <c r="G50" s="373">
        <f t="shared" si="2"/>
        <v>1</v>
      </c>
      <c r="H50" s="430" t="s">
        <v>19</v>
      </c>
      <c r="I50" s="373">
        <f t="shared" si="1"/>
        <v>2</v>
      </c>
      <c r="J50" s="373"/>
      <c r="K50" s="474"/>
      <c r="L50" s="475"/>
      <c r="M50" s="432"/>
    </row>
    <row r="51" spans="1:17" ht="16.5" customHeight="1" x14ac:dyDescent="0.2">
      <c r="A51" s="370">
        <v>47</v>
      </c>
      <c r="B51" s="651" t="s">
        <v>6432</v>
      </c>
      <c r="C51" s="652">
        <v>53855</v>
      </c>
      <c r="D51" s="655" t="s">
        <v>6433</v>
      </c>
      <c r="E51" s="429" t="s">
        <v>812</v>
      </c>
      <c r="F51" s="372" t="s">
        <v>141</v>
      </c>
      <c r="G51" s="373">
        <f t="shared" si="2"/>
        <v>1</v>
      </c>
      <c r="H51" s="430" t="s">
        <v>19</v>
      </c>
      <c r="I51" s="373">
        <f t="shared" si="1"/>
        <v>2</v>
      </c>
      <c r="J51" s="373"/>
      <c r="K51" s="474"/>
      <c r="L51" s="475"/>
      <c r="M51" s="432"/>
    </row>
    <row r="52" spans="1:17" ht="16.5" customHeight="1" x14ac:dyDescent="0.2">
      <c r="A52" s="370">
        <v>48</v>
      </c>
      <c r="B52" s="651" t="s">
        <v>6438</v>
      </c>
      <c r="C52" s="652">
        <v>57704</v>
      </c>
      <c r="D52" s="655" t="s">
        <v>6439</v>
      </c>
      <c r="E52" s="429" t="s">
        <v>6440</v>
      </c>
      <c r="F52" s="372" t="s">
        <v>166</v>
      </c>
      <c r="G52" s="373">
        <f t="shared" si="2"/>
        <v>2</v>
      </c>
      <c r="H52" s="430" t="s">
        <v>19</v>
      </c>
      <c r="I52" s="373">
        <f t="shared" si="1"/>
        <v>2</v>
      </c>
      <c r="J52" s="373"/>
      <c r="K52" s="474"/>
      <c r="L52" s="475"/>
      <c r="M52" s="432"/>
    </row>
    <row r="53" spans="1:17" ht="16.5" customHeight="1" x14ac:dyDescent="0.2">
      <c r="A53" s="370">
        <v>49</v>
      </c>
      <c r="B53" s="651" t="s">
        <v>6451</v>
      </c>
      <c r="C53" s="652">
        <v>53793</v>
      </c>
      <c r="D53" s="655" t="s">
        <v>6452</v>
      </c>
      <c r="E53" s="429" t="s">
        <v>4068</v>
      </c>
      <c r="F53" s="372" t="s">
        <v>141</v>
      </c>
      <c r="G53" s="373">
        <f t="shared" si="2"/>
        <v>1</v>
      </c>
      <c r="H53" s="430" t="s">
        <v>19</v>
      </c>
      <c r="I53" s="373">
        <f t="shared" si="1"/>
        <v>2</v>
      </c>
      <c r="J53" s="373"/>
      <c r="K53" s="474"/>
      <c r="L53" s="475"/>
      <c r="M53" s="432"/>
    </row>
    <row r="54" spans="1:17" ht="16.5" customHeight="1" x14ac:dyDescent="0.2">
      <c r="A54" s="370">
        <v>50</v>
      </c>
      <c r="B54" s="651" t="s">
        <v>6466</v>
      </c>
      <c r="C54" s="652">
        <v>56832</v>
      </c>
      <c r="D54" s="655" t="s">
        <v>6467</v>
      </c>
      <c r="E54" s="429" t="s">
        <v>6468</v>
      </c>
      <c r="F54" s="372" t="s">
        <v>141</v>
      </c>
      <c r="G54" s="373">
        <f t="shared" si="2"/>
        <v>1</v>
      </c>
      <c r="H54" s="430" t="s">
        <v>19</v>
      </c>
      <c r="I54" s="373">
        <f t="shared" si="1"/>
        <v>2</v>
      </c>
      <c r="J54" s="373"/>
      <c r="K54" s="474"/>
      <c r="L54" s="475"/>
      <c r="M54" s="432"/>
    </row>
    <row r="55" spans="1:17" ht="16.5" customHeight="1" x14ac:dyDescent="0.25">
      <c r="A55" s="433"/>
      <c r="B55" s="434"/>
      <c r="C55" s="435"/>
      <c r="D55" s="436"/>
      <c r="E55" s="437"/>
      <c r="F55" s="434"/>
      <c r="G55" s="386"/>
      <c r="H55" s="438"/>
      <c r="I55" s="386"/>
      <c r="J55" s="386"/>
      <c r="K55" s="386"/>
      <c r="L55" s="387"/>
      <c r="M55" s="388"/>
      <c r="N55" s="393"/>
    </row>
    <row r="56" spans="1:17" ht="15" customHeight="1" thickBot="1" x14ac:dyDescent="0.25"/>
    <row r="57" spans="1:17" ht="14.25" customHeight="1" x14ac:dyDescent="0.3">
      <c r="A57" s="440" t="s">
        <v>100</v>
      </c>
      <c r="B57" s="441">
        <f>+COUNTIF(G5:G54,1)</f>
        <v>24</v>
      </c>
      <c r="C57" s="442"/>
      <c r="D57" s="443" t="s">
        <v>101</v>
      </c>
      <c r="E57" s="444"/>
      <c r="F57" s="444"/>
      <c r="G57" s="445"/>
      <c r="H57" s="441">
        <f>+COUNTIF(I5:I54,1)</f>
        <v>37</v>
      </c>
      <c r="I57" s="444"/>
      <c r="J57" s="424"/>
      <c r="K57" s="424"/>
      <c r="L57" s="446"/>
      <c r="M57" s="424"/>
    </row>
    <row r="58" spans="1:17" ht="14.25" customHeight="1" x14ac:dyDescent="0.3">
      <c r="A58" s="447" t="s">
        <v>112</v>
      </c>
      <c r="B58" s="448">
        <f>+COUNTIF(G5:G54,2)</f>
        <v>26</v>
      </c>
      <c r="C58" s="449"/>
      <c r="D58" s="450" t="s">
        <v>19</v>
      </c>
      <c r="E58" s="451"/>
      <c r="F58" s="451"/>
      <c r="G58" s="386"/>
      <c r="H58" s="448">
        <f>+COUNTIF(I5:I54,2)</f>
        <v>13</v>
      </c>
      <c r="I58" s="451"/>
      <c r="J58" s="424"/>
      <c r="K58" s="424"/>
      <c r="L58" s="446"/>
      <c r="M58" s="424"/>
    </row>
    <row r="59" spans="1:17" ht="14.25" customHeight="1" thickBot="1" x14ac:dyDescent="0.35">
      <c r="A59" s="452" t="s">
        <v>0</v>
      </c>
      <c r="B59" s="453">
        <f>SUM(B57:B58)</f>
        <v>50</v>
      </c>
      <c r="C59" s="454"/>
      <c r="D59" s="455" t="s">
        <v>0</v>
      </c>
      <c r="E59" s="456"/>
      <c r="F59" s="456"/>
      <c r="G59" s="457"/>
      <c r="H59" s="458">
        <f>SUM(H57:H58)</f>
        <v>50</v>
      </c>
      <c r="I59" s="456"/>
      <c r="J59" s="424"/>
      <c r="K59" s="424"/>
      <c r="L59" s="446"/>
      <c r="M59" s="424"/>
    </row>
    <row r="60" spans="1:17" x14ac:dyDescent="0.2">
      <c r="C60" s="472"/>
    </row>
    <row r="61" spans="1:17" x14ac:dyDescent="0.2">
      <c r="C61" s="472"/>
    </row>
    <row r="62" spans="1:17" s="390" customFormat="1" x14ac:dyDescent="0.2">
      <c r="A62" s="359"/>
      <c r="B62" s="439"/>
      <c r="C62" s="472"/>
      <c r="E62" s="391"/>
      <c r="F62" s="392"/>
      <c r="G62" s="359"/>
      <c r="H62" s="359"/>
      <c r="I62" s="359"/>
      <c r="J62" s="359"/>
      <c r="K62" s="359"/>
      <c r="L62" s="400"/>
      <c r="M62" s="359"/>
      <c r="N62" s="359"/>
      <c r="O62" s="359"/>
      <c r="P62" s="360"/>
      <c r="Q62" s="359"/>
    </row>
    <row r="63" spans="1:17" s="390" customFormat="1" x14ac:dyDescent="0.2">
      <c r="A63" s="359"/>
      <c r="B63" s="439"/>
      <c r="C63" s="472"/>
      <c r="E63" s="391"/>
      <c r="F63" s="392"/>
      <c r="G63" s="359"/>
      <c r="H63" s="359"/>
      <c r="I63" s="359"/>
      <c r="J63" s="359"/>
      <c r="K63" s="359"/>
      <c r="L63" s="400"/>
      <c r="M63" s="359"/>
      <c r="N63" s="359"/>
      <c r="O63" s="359"/>
      <c r="P63" s="360"/>
      <c r="Q63" s="359"/>
    </row>
    <row r="64" spans="1:17" s="390" customFormat="1" x14ac:dyDescent="0.2">
      <c r="A64" s="359"/>
      <c r="B64" s="439"/>
      <c r="C64" s="472"/>
      <c r="E64" s="391"/>
      <c r="F64" s="392"/>
      <c r="G64" s="359"/>
      <c r="H64" s="359"/>
      <c r="I64" s="359"/>
      <c r="J64" s="359"/>
      <c r="K64" s="359"/>
      <c r="L64" s="400"/>
      <c r="M64" s="359"/>
      <c r="N64" s="359"/>
      <c r="O64" s="359"/>
      <c r="P64" s="360"/>
      <c r="Q64" s="359"/>
    </row>
    <row r="65" spans="1:17" s="390" customFormat="1" x14ac:dyDescent="0.2">
      <c r="A65" s="359"/>
      <c r="B65" s="439"/>
      <c r="C65" s="472"/>
      <c r="E65" s="391"/>
      <c r="F65" s="392"/>
      <c r="G65" s="359"/>
      <c r="H65" s="359"/>
      <c r="I65" s="359"/>
      <c r="J65" s="359"/>
      <c r="K65" s="359"/>
      <c r="L65" s="400"/>
      <c r="M65" s="359"/>
      <c r="N65" s="359"/>
      <c r="O65" s="359"/>
      <c r="P65" s="360"/>
      <c r="Q65" s="359"/>
    </row>
    <row r="66" spans="1:17" s="390" customFormat="1" x14ac:dyDescent="0.2">
      <c r="A66" s="359"/>
      <c r="B66" s="439"/>
      <c r="C66" s="472"/>
      <c r="E66" s="391"/>
      <c r="F66" s="392"/>
      <c r="G66" s="359"/>
      <c r="H66" s="359"/>
      <c r="I66" s="359"/>
      <c r="J66" s="359"/>
      <c r="K66" s="359"/>
      <c r="L66" s="400"/>
      <c r="M66" s="359"/>
      <c r="N66" s="359"/>
      <c r="O66" s="359"/>
      <c r="P66" s="360"/>
      <c r="Q66" s="359"/>
    </row>
    <row r="67" spans="1:17" s="390" customFormat="1" x14ac:dyDescent="0.2">
      <c r="A67" s="359"/>
      <c r="B67" s="439"/>
      <c r="C67" s="472"/>
      <c r="E67" s="391"/>
      <c r="F67" s="392"/>
      <c r="G67" s="359"/>
      <c r="H67" s="359"/>
      <c r="I67" s="359"/>
      <c r="J67" s="359"/>
      <c r="K67" s="359"/>
      <c r="L67" s="400"/>
      <c r="M67" s="359"/>
      <c r="N67" s="359"/>
      <c r="O67" s="359"/>
      <c r="P67" s="360"/>
      <c r="Q67" s="359"/>
    </row>
    <row r="68" spans="1:17" s="390" customFormat="1" x14ac:dyDescent="0.2">
      <c r="A68" s="359"/>
      <c r="B68" s="439"/>
      <c r="C68" s="472"/>
      <c r="E68" s="391"/>
      <c r="F68" s="392"/>
      <c r="G68" s="359"/>
      <c r="H68" s="359"/>
      <c r="I68" s="359"/>
      <c r="J68" s="359"/>
      <c r="K68" s="359"/>
      <c r="L68" s="400"/>
      <c r="M68" s="359"/>
      <c r="N68" s="359"/>
      <c r="O68" s="359"/>
      <c r="P68" s="360"/>
      <c r="Q68" s="359"/>
    </row>
    <row r="69" spans="1:17" s="390" customFormat="1" x14ac:dyDescent="0.2">
      <c r="A69" s="359"/>
      <c r="B69" s="439"/>
      <c r="C69" s="472"/>
      <c r="E69" s="391"/>
      <c r="F69" s="392"/>
      <c r="G69" s="359"/>
      <c r="H69" s="359"/>
      <c r="I69" s="359"/>
      <c r="J69" s="359"/>
      <c r="K69" s="359"/>
      <c r="L69" s="400"/>
      <c r="M69" s="359"/>
      <c r="N69" s="359"/>
      <c r="O69" s="359"/>
      <c r="P69" s="360"/>
      <c r="Q69" s="359"/>
    </row>
    <row r="70" spans="1:17" s="390" customFormat="1" x14ac:dyDescent="0.2">
      <c r="A70" s="359"/>
      <c r="B70" s="439"/>
      <c r="C70" s="472"/>
      <c r="E70" s="391"/>
      <c r="F70" s="392"/>
      <c r="G70" s="359"/>
      <c r="H70" s="359"/>
      <c r="I70" s="359"/>
      <c r="J70" s="359"/>
      <c r="K70" s="359"/>
      <c r="L70" s="400"/>
      <c r="M70" s="359"/>
      <c r="N70" s="359"/>
      <c r="O70" s="359"/>
      <c r="P70" s="360"/>
      <c r="Q70" s="359"/>
    </row>
    <row r="71" spans="1:17" s="390" customFormat="1" x14ac:dyDescent="0.2">
      <c r="A71" s="359"/>
      <c r="B71" s="439"/>
      <c r="C71" s="472"/>
      <c r="E71" s="391"/>
      <c r="F71" s="392"/>
      <c r="G71" s="359"/>
      <c r="H71" s="359"/>
      <c r="I71" s="359"/>
      <c r="J71" s="359"/>
      <c r="K71" s="359"/>
      <c r="L71" s="400"/>
      <c r="M71" s="359"/>
      <c r="N71" s="359"/>
      <c r="O71" s="359"/>
      <c r="P71" s="360"/>
      <c r="Q71" s="359"/>
    </row>
    <row r="72" spans="1:17" s="390" customFormat="1" x14ac:dyDescent="0.2">
      <c r="A72" s="359"/>
      <c r="B72" s="439"/>
      <c r="C72" s="472"/>
      <c r="E72" s="391"/>
      <c r="F72" s="392"/>
      <c r="G72" s="359"/>
      <c r="H72" s="359"/>
      <c r="I72" s="359"/>
      <c r="J72" s="359"/>
      <c r="K72" s="359"/>
      <c r="L72" s="400"/>
      <c r="M72" s="359"/>
      <c r="N72" s="359"/>
      <c r="O72" s="359"/>
      <c r="P72" s="360"/>
      <c r="Q72" s="359"/>
    </row>
    <row r="73" spans="1:17" s="390" customFormat="1" x14ac:dyDescent="0.2">
      <c r="A73" s="359"/>
      <c r="B73" s="439"/>
      <c r="C73" s="472"/>
      <c r="E73" s="391"/>
      <c r="F73" s="392"/>
      <c r="G73" s="359"/>
      <c r="H73" s="359"/>
      <c r="I73" s="359"/>
      <c r="J73" s="359"/>
      <c r="K73" s="359"/>
      <c r="L73" s="400"/>
      <c r="M73" s="359"/>
      <c r="N73" s="359"/>
      <c r="O73" s="359"/>
      <c r="P73" s="360"/>
      <c r="Q73" s="359"/>
    </row>
    <row r="74" spans="1:17" s="390" customFormat="1" x14ac:dyDescent="0.2">
      <c r="A74" s="359"/>
      <c r="B74" s="439"/>
      <c r="C74" s="472"/>
      <c r="E74" s="391"/>
      <c r="F74" s="392"/>
      <c r="G74" s="359"/>
      <c r="H74" s="359"/>
      <c r="I74" s="359"/>
      <c r="J74" s="359"/>
      <c r="K74" s="359"/>
      <c r="L74" s="400"/>
      <c r="M74" s="359"/>
      <c r="N74" s="359"/>
      <c r="O74" s="359"/>
      <c r="P74" s="360"/>
      <c r="Q74" s="359"/>
    </row>
    <row r="75" spans="1:17" s="390" customFormat="1" x14ac:dyDescent="0.2">
      <c r="A75" s="359"/>
      <c r="B75" s="439"/>
      <c r="C75" s="472"/>
      <c r="E75" s="391"/>
      <c r="F75" s="392"/>
      <c r="G75" s="359"/>
      <c r="H75" s="359"/>
      <c r="I75" s="359"/>
      <c r="J75" s="359"/>
      <c r="K75" s="359"/>
      <c r="L75" s="400"/>
      <c r="M75" s="359"/>
      <c r="N75" s="359"/>
      <c r="O75" s="359"/>
      <c r="P75" s="360"/>
      <c r="Q75" s="359"/>
    </row>
    <row r="76" spans="1:17" s="390" customFormat="1" x14ac:dyDescent="0.2">
      <c r="A76" s="359"/>
      <c r="B76" s="439"/>
      <c r="C76" s="472"/>
      <c r="E76" s="391"/>
      <c r="F76" s="392"/>
      <c r="G76" s="359"/>
      <c r="H76" s="359"/>
      <c r="I76" s="359"/>
      <c r="J76" s="359"/>
      <c r="K76" s="359"/>
      <c r="L76" s="400"/>
      <c r="M76" s="359"/>
      <c r="N76" s="359"/>
      <c r="O76" s="359"/>
      <c r="P76" s="360"/>
      <c r="Q76" s="359"/>
    </row>
    <row r="77" spans="1:17" s="390" customFormat="1" x14ac:dyDescent="0.2">
      <c r="A77" s="359"/>
      <c r="B77" s="439"/>
      <c r="C77" s="472"/>
      <c r="E77" s="391"/>
      <c r="F77" s="392"/>
      <c r="G77" s="359"/>
      <c r="H77" s="359"/>
      <c r="I77" s="359"/>
      <c r="J77" s="359"/>
      <c r="K77" s="359"/>
      <c r="L77" s="400"/>
      <c r="M77" s="359"/>
      <c r="N77" s="359"/>
      <c r="O77" s="359"/>
      <c r="P77" s="360"/>
      <c r="Q77" s="359"/>
    </row>
    <row r="78" spans="1:17" s="390" customFormat="1" x14ac:dyDescent="0.2">
      <c r="A78" s="359"/>
      <c r="B78" s="439"/>
      <c r="C78" s="472"/>
      <c r="E78" s="391"/>
      <c r="F78" s="392"/>
      <c r="G78" s="359"/>
      <c r="H78" s="359"/>
      <c r="I78" s="359"/>
      <c r="J78" s="359"/>
      <c r="K78" s="359"/>
      <c r="L78" s="400"/>
      <c r="M78" s="359"/>
      <c r="N78" s="359"/>
      <c r="O78" s="359"/>
      <c r="P78" s="360"/>
      <c r="Q78" s="359"/>
    </row>
    <row r="79" spans="1:17" s="390" customFormat="1" x14ac:dyDescent="0.2">
      <c r="A79" s="359"/>
      <c r="B79" s="439"/>
      <c r="C79" s="472"/>
      <c r="E79" s="391"/>
      <c r="F79" s="392"/>
      <c r="G79" s="359"/>
      <c r="H79" s="359"/>
      <c r="I79" s="359"/>
      <c r="J79" s="359"/>
      <c r="K79" s="359"/>
      <c r="L79" s="400"/>
      <c r="M79" s="359"/>
      <c r="N79" s="359"/>
      <c r="O79" s="359"/>
      <c r="P79" s="360"/>
      <c r="Q79" s="359"/>
    </row>
    <row r="80" spans="1:17" s="390" customFormat="1" x14ac:dyDescent="0.2">
      <c r="A80" s="359"/>
      <c r="B80" s="439"/>
      <c r="C80" s="472"/>
      <c r="E80" s="391"/>
      <c r="F80" s="392"/>
      <c r="G80" s="359"/>
      <c r="H80" s="359"/>
      <c r="I80" s="359"/>
      <c r="J80" s="359"/>
      <c r="K80" s="359"/>
      <c r="L80" s="400"/>
      <c r="M80" s="359"/>
      <c r="N80" s="359"/>
      <c r="O80" s="359"/>
      <c r="P80" s="360"/>
      <c r="Q80" s="359"/>
    </row>
    <row r="81" spans="1:17" s="390" customFormat="1" x14ac:dyDescent="0.2">
      <c r="A81" s="359"/>
      <c r="B81" s="439"/>
      <c r="C81" s="472"/>
      <c r="E81" s="391"/>
      <c r="F81" s="392"/>
      <c r="G81" s="359"/>
      <c r="H81" s="359"/>
      <c r="I81" s="359"/>
      <c r="J81" s="359"/>
      <c r="K81" s="359"/>
      <c r="L81" s="400"/>
      <c r="M81" s="359"/>
      <c r="N81" s="359"/>
      <c r="O81" s="359"/>
      <c r="P81" s="360"/>
      <c r="Q81" s="359"/>
    </row>
    <row r="82" spans="1:17" s="390" customFormat="1" x14ac:dyDescent="0.2">
      <c r="A82" s="359"/>
      <c r="B82" s="439"/>
      <c r="C82" s="472"/>
      <c r="E82" s="391"/>
      <c r="F82" s="392"/>
      <c r="G82" s="359"/>
      <c r="H82" s="359"/>
      <c r="I82" s="359"/>
      <c r="J82" s="359"/>
      <c r="K82" s="359"/>
      <c r="L82" s="400"/>
      <c r="M82" s="359"/>
      <c r="N82" s="359"/>
      <c r="O82" s="359"/>
      <c r="P82" s="360"/>
      <c r="Q82" s="359"/>
    </row>
    <row r="83" spans="1:17" s="390" customFormat="1" x14ac:dyDescent="0.2">
      <c r="A83" s="359"/>
      <c r="B83" s="439"/>
      <c r="C83" s="472"/>
      <c r="E83" s="391"/>
      <c r="F83" s="392"/>
      <c r="G83" s="359"/>
      <c r="H83" s="359"/>
      <c r="I83" s="359"/>
      <c r="J83" s="359"/>
      <c r="K83" s="359"/>
      <c r="L83" s="400"/>
      <c r="M83" s="359"/>
      <c r="N83" s="359"/>
      <c r="O83" s="359"/>
      <c r="P83" s="360"/>
      <c r="Q83" s="359"/>
    </row>
    <row r="84" spans="1:17" s="390" customFormat="1" x14ac:dyDescent="0.2">
      <c r="A84" s="359"/>
      <c r="B84" s="439"/>
      <c r="C84" s="472"/>
      <c r="E84" s="391"/>
      <c r="F84" s="392"/>
      <c r="G84" s="359"/>
      <c r="H84" s="359"/>
      <c r="I84" s="359"/>
      <c r="J84" s="359"/>
      <c r="K84" s="359"/>
      <c r="L84" s="400"/>
      <c r="M84" s="359"/>
      <c r="N84" s="359"/>
      <c r="O84" s="359"/>
      <c r="P84" s="360"/>
      <c r="Q84" s="359"/>
    </row>
    <row r="85" spans="1:17" s="390" customFormat="1" x14ac:dyDescent="0.2">
      <c r="A85" s="359"/>
      <c r="B85" s="439"/>
      <c r="C85" s="472"/>
      <c r="E85" s="391"/>
      <c r="F85" s="392"/>
      <c r="G85" s="359"/>
      <c r="H85" s="359"/>
      <c r="I85" s="359"/>
      <c r="J85" s="359"/>
      <c r="K85" s="359"/>
      <c r="L85" s="400"/>
      <c r="M85" s="359"/>
      <c r="N85" s="359"/>
      <c r="O85" s="359"/>
      <c r="P85" s="360"/>
      <c r="Q85" s="359"/>
    </row>
    <row r="86" spans="1:17" s="390" customFormat="1" x14ac:dyDescent="0.2">
      <c r="A86" s="359"/>
      <c r="B86" s="439"/>
      <c r="C86" s="472"/>
      <c r="E86" s="391"/>
      <c r="F86" s="392"/>
      <c r="G86" s="359"/>
      <c r="H86" s="359"/>
      <c r="I86" s="359"/>
      <c r="J86" s="359"/>
      <c r="K86" s="359"/>
      <c r="L86" s="400"/>
      <c r="M86" s="359"/>
      <c r="N86" s="359"/>
      <c r="O86" s="359"/>
      <c r="P86" s="360"/>
      <c r="Q86" s="359"/>
    </row>
    <row r="87" spans="1:17" s="390" customFormat="1" x14ac:dyDescent="0.2">
      <c r="A87" s="359"/>
      <c r="B87" s="439"/>
      <c r="C87" s="472"/>
      <c r="E87" s="391"/>
      <c r="F87" s="392"/>
      <c r="G87" s="359"/>
      <c r="H87" s="359"/>
      <c r="I87" s="359"/>
      <c r="J87" s="359"/>
      <c r="K87" s="359"/>
      <c r="L87" s="400"/>
      <c r="M87" s="359"/>
      <c r="N87" s="359"/>
      <c r="O87" s="359"/>
      <c r="P87" s="360"/>
      <c r="Q87" s="359"/>
    </row>
    <row r="88" spans="1:17" s="390" customFormat="1" x14ac:dyDescent="0.2">
      <c r="A88" s="359"/>
      <c r="B88" s="439"/>
      <c r="C88" s="472"/>
      <c r="E88" s="391"/>
      <c r="F88" s="392"/>
      <c r="G88" s="359"/>
      <c r="H88" s="359"/>
      <c r="I88" s="359"/>
      <c r="J88" s="359"/>
      <c r="K88" s="359"/>
      <c r="L88" s="400"/>
      <c r="M88" s="359"/>
      <c r="N88" s="359"/>
      <c r="O88" s="359"/>
      <c r="P88" s="360"/>
      <c r="Q88" s="359"/>
    </row>
    <row r="89" spans="1:17" s="390" customFormat="1" x14ac:dyDescent="0.2">
      <c r="A89" s="359"/>
      <c r="B89" s="439"/>
      <c r="C89" s="472"/>
      <c r="E89" s="391"/>
      <c r="F89" s="392"/>
      <c r="G89" s="359"/>
      <c r="H89" s="359"/>
      <c r="I89" s="359"/>
      <c r="J89" s="359"/>
      <c r="K89" s="359"/>
      <c r="L89" s="400"/>
      <c r="M89" s="359"/>
      <c r="N89" s="359"/>
      <c r="O89" s="359"/>
      <c r="P89" s="360"/>
      <c r="Q89" s="359"/>
    </row>
    <row r="90" spans="1:17" s="390" customFormat="1" x14ac:dyDescent="0.2">
      <c r="A90" s="359"/>
      <c r="B90" s="439"/>
      <c r="C90" s="472"/>
      <c r="E90" s="391"/>
      <c r="F90" s="392"/>
      <c r="G90" s="359"/>
      <c r="H90" s="359"/>
      <c r="I90" s="359"/>
      <c r="J90" s="359"/>
      <c r="K90" s="359"/>
      <c r="L90" s="400"/>
      <c r="M90" s="359"/>
      <c r="N90" s="359"/>
      <c r="O90" s="359"/>
      <c r="P90" s="360"/>
      <c r="Q90" s="359"/>
    </row>
    <row r="91" spans="1:17" s="390" customFormat="1" x14ac:dyDescent="0.2">
      <c r="A91" s="359"/>
      <c r="B91" s="439"/>
      <c r="C91" s="472"/>
      <c r="E91" s="391"/>
      <c r="F91" s="392"/>
      <c r="G91" s="359"/>
      <c r="H91" s="359"/>
      <c r="I91" s="359"/>
      <c r="J91" s="359"/>
      <c r="K91" s="359"/>
      <c r="L91" s="400"/>
      <c r="M91" s="359"/>
      <c r="N91" s="359"/>
      <c r="O91" s="359"/>
      <c r="P91" s="360"/>
      <c r="Q91" s="359"/>
    </row>
    <row r="92" spans="1:17" s="390" customFormat="1" x14ac:dyDescent="0.2">
      <c r="A92" s="359"/>
      <c r="B92" s="439"/>
      <c r="C92" s="472"/>
      <c r="E92" s="391"/>
      <c r="F92" s="392"/>
      <c r="G92" s="359"/>
      <c r="H92" s="359"/>
      <c r="I92" s="359"/>
      <c r="J92" s="359"/>
      <c r="K92" s="359"/>
      <c r="L92" s="400"/>
      <c r="M92" s="359"/>
      <c r="N92" s="359"/>
      <c r="O92" s="359"/>
      <c r="P92" s="360"/>
      <c r="Q92" s="359"/>
    </row>
    <row r="93" spans="1:17" s="390" customFormat="1" x14ac:dyDescent="0.2">
      <c r="A93" s="359"/>
      <c r="B93" s="439"/>
      <c r="C93" s="472"/>
      <c r="E93" s="391"/>
      <c r="F93" s="392"/>
      <c r="G93" s="359"/>
      <c r="H93" s="359"/>
      <c r="I93" s="359"/>
      <c r="J93" s="359"/>
      <c r="K93" s="359"/>
      <c r="L93" s="400"/>
      <c r="M93" s="359"/>
      <c r="N93" s="359"/>
      <c r="O93" s="359"/>
      <c r="P93" s="360"/>
      <c r="Q93" s="359"/>
    </row>
    <row r="94" spans="1:17" s="390" customFormat="1" x14ac:dyDescent="0.2">
      <c r="A94" s="359"/>
      <c r="B94" s="439"/>
      <c r="C94" s="472"/>
      <c r="E94" s="391"/>
      <c r="F94" s="392"/>
      <c r="G94" s="359"/>
      <c r="H94" s="359"/>
      <c r="I94" s="359"/>
      <c r="J94" s="359"/>
      <c r="K94" s="359"/>
      <c r="L94" s="400"/>
      <c r="M94" s="359"/>
      <c r="N94" s="359"/>
      <c r="O94" s="359"/>
      <c r="P94" s="360"/>
      <c r="Q94" s="359"/>
    </row>
    <row r="95" spans="1:17" s="390" customFormat="1" x14ac:dyDescent="0.2">
      <c r="A95" s="359"/>
      <c r="B95" s="439"/>
      <c r="C95" s="472"/>
      <c r="E95" s="391"/>
      <c r="F95" s="392"/>
      <c r="G95" s="359"/>
      <c r="H95" s="359"/>
      <c r="I95" s="359"/>
      <c r="J95" s="359"/>
      <c r="K95" s="359"/>
      <c r="L95" s="400"/>
      <c r="M95" s="359"/>
      <c r="N95" s="359"/>
      <c r="O95" s="359"/>
      <c r="P95" s="360"/>
      <c r="Q95" s="359"/>
    </row>
    <row r="96" spans="1:17" s="390" customFormat="1" x14ac:dyDescent="0.2">
      <c r="A96" s="359"/>
      <c r="B96" s="439"/>
      <c r="C96" s="472"/>
      <c r="E96" s="391"/>
      <c r="F96" s="392"/>
      <c r="G96" s="359"/>
      <c r="H96" s="359"/>
      <c r="I96" s="359"/>
      <c r="J96" s="359"/>
      <c r="K96" s="359"/>
      <c r="L96" s="400"/>
      <c r="M96" s="359"/>
      <c r="N96" s="359"/>
      <c r="O96" s="359"/>
      <c r="P96" s="360"/>
      <c r="Q96" s="359"/>
    </row>
    <row r="97" spans="1:17" s="390" customFormat="1" x14ac:dyDescent="0.2">
      <c r="A97" s="359"/>
      <c r="B97" s="439"/>
      <c r="C97" s="472"/>
      <c r="E97" s="391"/>
      <c r="F97" s="392"/>
      <c r="G97" s="359"/>
      <c r="H97" s="359"/>
      <c r="I97" s="359"/>
      <c r="J97" s="359"/>
      <c r="K97" s="359"/>
      <c r="L97" s="400"/>
      <c r="M97" s="359"/>
      <c r="N97" s="359"/>
      <c r="O97" s="359"/>
      <c r="P97" s="360"/>
      <c r="Q97" s="359"/>
    </row>
    <row r="98" spans="1:17" s="390" customFormat="1" x14ac:dyDescent="0.2">
      <c r="A98" s="359"/>
      <c r="B98" s="439"/>
      <c r="C98" s="472"/>
      <c r="E98" s="391"/>
      <c r="F98" s="392"/>
      <c r="G98" s="359"/>
      <c r="H98" s="359"/>
      <c r="I98" s="359"/>
      <c r="J98" s="359"/>
      <c r="K98" s="359"/>
      <c r="L98" s="400"/>
      <c r="M98" s="359"/>
      <c r="N98" s="359"/>
      <c r="O98" s="359"/>
      <c r="P98" s="360"/>
      <c r="Q98" s="359"/>
    </row>
    <row r="99" spans="1:17" s="390" customFormat="1" x14ac:dyDescent="0.2">
      <c r="A99" s="359"/>
      <c r="B99" s="439"/>
      <c r="C99" s="472"/>
      <c r="E99" s="391"/>
      <c r="F99" s="392"/>
      <c r="G99" s="359"/>
      <c r="H99" s="359"/>
      <c r="I99" s="359"/>
      <c r="J99" s="359"/>
      <c r="K99" s="359"/>
      <c r="L99" s="400"/>
      <c r="M99" s="359"/>
      <c r="N99" s="359"/>
      <c r="O99" s="359"/>
      <c r="P99" s="360"/>
      <c r="Q99" s="359"/>
    </row>
    <row r="100" spans="1:17" s="390" customFormat="1" x14ac:dyDescent="0.2">
      <c r="A100" s="359"/>
      <c r="B100" s="439"/>
      <c r="C100" s="472"/>
      <c r="E100" s="391"/>
      <c r="F100" s="392"/>
      <c r="G100" s="359"/>
      <c r="H100" s="359"/>
      <c r="I100" s="359"/>
      <c r="J100" s="359"/>
      <c r="K100" s="359"/>
      <c r="L100" s="400"/>
      <c r="M100" s="359"/>
      <c r="N100" s="359"/>
      <c r="O100" s="359"/>
      <c r="P100" s="360"/>
      <c r="Q100" s="359"/>
    </row>
    <row r="101" spans="1:17" s="390" customFormat="1" x14ac:dyDescent="0.2">
      <c r="A101" s="359"/>
      <c r="B101" s="439"/>
      <c r="C101" s="472"/>
      <c r="E101" s="391"/>
      <c r="F101" s="392"/>
      <c r="G101" s="359"/>
      <c r="H101" s="359"/>
      <c r="I101" s="359"/>
      <c r="J101" s="359"/>
      <c r="K101" s="359"/>
      <c r="L101" s="400"/>
      <c r="M101" s="359"/>
      <c r="N101" s="359"/>
      <c r="O101" s="359"/>
      <c r="P101" s="360"/>
      <c r="Q101" s="359"/>
    </row>
    <row r="102" spans="1:17" s="390" customFormat="1" x14ac:dyDescent="0.2">
      <c r="A102" s="359"/>
      <c r="B102" s="439"/>
      <c r="C102" s="472"/>
      <c r="E102" s="391"/>
      <c r="F102" s="392"/>
      <c r="G102" s="359"/>
      <c r="H102" s="359"/>
      <c r="I102" s="359"/>
      <c r="J102" s="359"/>
      <c r="K102" s="359"/>
      <c r="L102" s="400"/>
      <c r="M102" s="359"/>
      <c r="N102" s="359"/>
      <c r="O102" s="359"/>
      <c r="P102" s="360"/>
      <c r="Q102" s="359"/>
    </row>
    <row r="103" spans="1:17" s="390" customFormat="1" x14ac:dyDescent="0.2">
      <c r="A103" s="359"/>
      <c r="B103" s="439"/>
      <c r="C103" s="472"/>
      <c r="E103" s="391"/>
      <c r="F103" s="392"/>
      <c r="G103" s="359"/>
      <c r="H103" s="359"/>
      <c r="I103" s="359"/>
      <c r="J103" s="359"/>
      <c r="K103" s="359"/>
      <c r="L103" s="400"/>
      <c r="M103" s="359"/>
      <c r="N103" s="359"/>
      <c r="O103" s="359"/>
      <c r="P103" s="360"/>
      <c r="Q103" s="359"/>
    </row>
    <row r="104" spans="1:17" s="390" customFormat="1" x14ac:dyDescent="0.2">
      <c r="A104" s="359"/>
      <c r="B104" s="439"/>
      <c r="C104" s="472"/>
      <c r="E104" s="391"/>
      <c r="F104" s="392"/>
      <c r="G104" s="359"/>
      <c r="H104" s="359"/>
      <c r="I104" s="359"/>
      <c r="J104" s="359"/>
      <c r="K104" s="359"/>
      <c r="L104" s="400"/>
      <c r="M104" s="359"/>
      <c r="N104" s="359"/>
      <c r="O104" s="359"/>
      <c r="P104" s="360"/>
      <c r="Q104" s="359"/>
    </row>
    <row r="105" spans="1:17" s="390" customFormat="1" x14ac:dyDescent="0.2">
      <c r="A105" s="359"/>
      <c r="B105" s="439"/>
      <c r="C105" s="472"/>
      <c r="E105" s="391"/>
      <c r="F105" s="392"/>
      <c r="G105" s="359"/>
      <c r="H105" s="359"/>
      <c r="I105" s="359"/>
      <c r="J105" s="359"/>
      <c r="K105" s="359"/>
      <c r="L105" s="400"/>
      <c r="M105" s="359"/>
      <c r="N105" s="359"/>
      <c r="O105" s="359"/>
      <c r="P105" s="360"/>
      <c r="Q105" s="359"/>
    </row>
    <row r="106" spans="1:17" s="390" customFormat="1" x14ac:dyDescent="0.2">
      <c r="A106" s="359"/>
      <c r="B106" s="439"/>
      <c r="C106" s="472"/>
      <c r="E106" s="391"/>
      <c r="F106" s="392"/>
      <c r="G106" s="359"/>
      <c r="H106" s="359"/>
      <c r="I106" s="359"/>
      <c r="J106" s="359"/>
      <c r="K106" s="359"/>
      <c r="L106" s="400"/>
      <c r="M106" s="359"/>
      <c r="N106" s="359"/>
      <c r="O106" s="359"/>
      <c r="P106" s="360"/>
      <c r="Q106" s="359"/>
    </row>
    <row r="107" spans="1:17" s="390" customFormat="1" x14ac:dyDescent="0.2">
      <c r="A107" s="359"/>
      <c r="B107" s="439"/>
      <c r="C107" s="472"/>
      <c r="E107" s="391"/>
      <c r="F107" s="392"/>
      <c r="G107" s="359"/>
      <c r="H107" s="359"/>
      <c r="I107" s="359"/>
      <c r="J107" s="359"/>
      <c r="K107" s="359"/>
      <c r="L107" s="400"/>
      <c r="M107" s="359"/>
      <c r="N107" s="359"/>
      <c r="O107" s="359"/>
      <c r="P107" s="360"/>
      <c r="Q107" s="359"/>
    </row>
    <row r="108" spans="1:17" s="390" customFormat="1" x14ac:dyDescent="0.2">
      <c r="A108" s="359"/>
      <c r="B108" s="439"/>
      <c r="C108" s="472"/>
      <c r="E108" s="391"/>
      <c r="F108" s="392"/>
      <c r="G108" s="359"/>
      <c r="H108" s="359"/>
      <c r="I108" s="359"/>
      <c r="J108" s="359"/>
      <c r="K108" s="359"/>
      <c r="L108" s="400"/>
      <c r="M108" s="359"/>
      <c r="N108" s="359"/>
      <c r="O108" s="359"/>
      <c r="P108" s="360"/>
      <c r="Q108" s="359"/>
    </row>
    <row r="109" spans="1:17" s="390" customFormat="1" x14ac:dyDescent="0.2">
      <c r="A109" s="359"/>
      <c r="B109" s="439"/>
      <c r="C109" s="472"/>
      <c r="E109" s="391"/>
      <c r="F109" s="392"/>
      <c r="G109" s="359"/>
      <c r="H109" s="359"/>
      <c r="I109" s="359"/>
      <c r="J109" s="359"/>
      <c r="K109" s="359"/>
      <c r="L109" s="400"/>
      <c r="M109" s="359"/>
      <c r="N109" s="359"/>
      <c r="O109" s="359"/>
      <c r="P109" s="360"/>
      <c r="Q109" s="359"/>
    </row>
    <row r="110" spans="1:17" s="390" customFormat="1" x14ac:dyDescent="0.2">
      <c r="A110" s="359"/>
      <c r="B110" s="439"/>
      <c r="C110" s="472"/>
      <c r="E110" s="391"/>
      <c r="F110" s="392"/>
      <c r="G110" s="359"/>
      <c r="H110" s="359"/>
      <c r="I110" s="359"/>
      <c r="J110" s="359"/>
      <c r="K110" s="359"/>
      <c r="L110" s="400"/>
      <c r="M110" s="359"/>
      <c r="N110" s="359"/>
      <c r="O110" s="359"/>
      <c r="P110" s="360"/>
      <c r="Q110" s="359"/>
    </row>
    <row r="111" spans="1:17" s="390" customFormat="1" x14ac:dyDescent="0.2">
      <c r="A111" s="359"/>
      <c r="B111" s="439"/>
      <c r="C111" s="472"/>
      <c r="E111" s="391"/>
      <c r="F111" s="392"/>
      <c r="G111" s="359"/>
      <c r="H111" s="359"/>
      <c r="I111" s="359"/>
      <c r="J111" s="359"/>
      <c r="K111" s="359"/>
      <c r="L111" s="400"/>
      <c r="M111" s="359"/>
      <c r="N111" s="359"/>
      <c r="O111" s="359"/>
      <c r="P111" s="360"/>
      <c r="Q111" s="359"/>
    </row>
    <row r="112" spans="1:17" s="390" customFormat="1" x14ac:dyDescent="0.2">
      <c r="A112" s="359"/>
      <c r="B112" s="439"/>
      <c r="C112" s="472"/>
      <c r="E112" s="391"/>
      <c r="F112" s="392"/>
      <c r="G112" s="359"/>
      <c r="H112" s="359"/>
      <c r="I112" s="359"/>
      <c r="J112" s="359"/>
      <c r="K112" s="359"/>
      <c r="L112" s="400"/>
      <c r="M112" s="359"/>
      <c r="N112" s="359"/>
      <c r="O112" s="359"/>
      <c r="P112" s="360"/>
      <c r="Q112" s="359"/>
    </row>
    <row r="113" spans="1:17" s="390" customFormat="1" x14ac:dyDescent="0.2">
      <c r="A113" s="359"/>
      <c r="B113" s="439"/>
      <c r="C113" s="472"/>
      <c r="E113" s="391"/>
      <c r="F113" s="392"/>
      <c r="G113" s="359"/>
      <c r="H113" s="359"/>
      <c r="I113" s="359"/>
      <c r="J113" s="359"/>
      <c r="K113" s="359"/>
      <c r="L113" s="400"/>
      <c r="M113" s="359"/>
      <c r="N113" s="359"/>
      <c r="O113" s="359"/>
      <c r="P113" s="360"/>
      <c r="Q113" s="359"/>
    </row>
    <row r="114" spans="1:17" s="390" customFormat="1" x14ac:dyDescent="0.2">
      <c r="A114" s="359"/>
      <c r="B114" s="439"/>
      <c r="C114" s="472"/>
      <c r="E114" s="391"/>
      <c r="F114" s="392"/>
      <c r="G114" s="359"/>
      <c r="H114" s="359"/>
      <c r="I114" s="359"/>
      <c r="J114" s="359"/>
      <c r="K114" s="359"/>
      <c r="L114" s="400"/>
      <c r="M114" s="359"/>
      <c r="N114" s="359"/>
      <c r="O114" s="359"/>
      <c r="P114" s="360"/>
      <c r="Q114" s="359"/>
    </row>
    <row r="115" spans="1:17" s="390" customFormat="1" x14ac:dyDescent="0.2">
      <c r="A115" s="359"/>
      <c r="B115" s="439"/>
      <c r="C115" s="472"/>
      <c r="E115" s="391"/>
      <c r="F115" s="392"/>
      <c r="G115" s="359"/>
      <c r="H115" s="359"/>
      <c r="I115" s="359"/>
      <c r="J115" s="359"/>
      <c r="K115" s="359"/>
      <c r="L115" s="400"/>
      <c r="M115" s="359"/>
      <c r="N115" s="359"/>
      <c r="O115" s="359"/>
      <c r="P115" s="360"/>
      <c r="Q115" s="359"/>
    </row>
    <row r="116" spans="1:17" s="390" customFormat="1" x14ac:dyDescent="0.2">
      <c r="A116" s="359"/>
      <c r="B116" s="439"/>
      <c r="C116" s="472"/>
      <c r="E116" s="391"/>
      <c r="F116" s="392"/>
      <c r="G116" s="359"/>
      <c r="H116" s="359"/>
      <c r="I116" s="359"/>
      <c r="J116" s="359"/>
      <c r="K116" s="359"/>
      <c r="L116" s="400"/>
      <c r="M116" s="359"/>
      <c r="N116" s="359"/>
      <c r="O116" s="359"/>
      <c r="P116" s="360"/>
      <c r="Q116" s="359"/>
    </row>
    <row r="117" spans="1:17" s="390" customFormat="1" x14ac:dyDescent="0.2">
      <c r="A117" s="359"/>
      <c r="B117" s="439"/>
      <c r="C117" s="472"/>
      <c r="E117" s="391"/>
      <c r="F117" s="392"/>
      <c r="G117" s="359"/>
      <c r="H117" s="359"/>
      <c r="I117" s="359"/>
      <c r="J117" s="359"/>
      <c r="K117" s="359"/>
      <c r="L117" s="400"/>
      <c r="M117" s="359"/>
      <c r="N117" s="359"/>
      <c r="O117" s="359"/>
      <c r="P117" s="360"/>
      <c r="Q117" s="359"/>
    </row>
    <row r="118" spans="1:17" s="390" customFormat="1" x14ac:dyDescent="0.2">
      <c r="A118" s="359"/>
      <c r="B118" s="439"/>
      <c r="C118" s="472"/>
      <c r="E118" s="391"/>
      <c r="F118" s="392"/>
      <c r="G118" s="359"/>
      <c r="H118" s="359"/>
      <c r="I118" s="359"/>
      <c r="J118" s="359"/>
      <c r="K118" s="359"/>
      <c r="L118" s="400"/>
      <c r="M118" s="359"/>
      <c r="N118" s="359"/>
      <c r="O118" s="359"/>
      <c r="P118" s="360"/>
      <c r="Q118" s="359"/>
    </row>
    <row r="119" spans="1:17" s="390" customFormat="1" x14ac:dyDescent="0.2">
      <c r="A119" s="359"/>
      <c r="B119" s="439"/>
      <c r="C119" s="472"/>
      <c r="E119" s="391"/>
      <c r="F119" s="392"/>
      <c r="G119" s="359"/>
      <c r="H119" s="359"/>
      <c r="I119" s="359"/>
      <c r="J119" s="359"/>
      <c r="K119" s="359"/>
      <c r="L119" s="400"/>
      <c r="M119" s="359"/>
      <c r="N119" s="359"/>
      <c r="O119" s="359"/>
      <c r="P119" s="360"/>
      <c r="Q119" s="359"/>
    </row>
    <row r="120" spans="1:17" s="390" customFormat="1" x14ac:dyDescent="0.2">
      <c r="A120" s="359"/>
      <c r="B120" s="439"/>
      <c r="C120" s="472"/>
      <c r="E120" s="391"/>
      <c r="F120" s="392"/>
      <c r="G120" s="359"/>
      <c r="H120" s="359"/>
      <c r="I120" s="359"/>
      <c r="J120" s="359"/>
      <c r="K120" s="359"/>
      <c r="L120" s="400"/>
      <c r="M120" s="359"/>
      <c r="N120" s="359"/>
      <c r="O120" s="359"/>
      <c r="P120" s="360"/>
      <c r="Q120" s="359"/>
    </row>
    <row r="121" spans="1:17" s="390" customFormat="1" x14ac:dyDescent="0.2">
      <c r="A121" s="359"/>
      <c r="B121" s="439"/>
      <c r="C121" s="472"/>
      <c r="E121" s="391"/>
      <c r="F121" s="392"/>
      <c r="G121" s="359"/>
      <c r="H121" s="359"/>
      <c r="I121" s="359"/>
      <c r="J121" s="359"/>
      <c r="K121" s="359"/>
      <c r="L121" s="400"/>
      <c r="M121" s="359"/>
      <c r="N121" s="359"/>
      <c r="O121" s="359"/>
      <c r="P121" s="360"/>
      <c r="Q121" s="359"/>
    </row>
    <row r="122" spans="1:17" s="390" customFormat="1" x14ac:dyDescent="0.2">
      <c r="A122" s="359"/>
      <c r="B122" s="439"/>
      <c r="C122" s="472"/>
      <c r="E122" s="391"/>
      <c r="F122" s="392"/>
      <c r="G122" s="359"/>
      <c r="H122" s="359"/>
      <c r="I122" s="359"/>
      <c r="J122" s="359"/>
      <c r="K122" s="359"/>
      <c r="L122" s="400"/>
      <c r="M122" s="359"/>
      <c r="N122" s="359"/>
      <c r="O122" s="359"/>
      <c r="P122" s="360"/>
      <c r="Q122" s="359"/>
    </row>
    <row r="123" spans="1:17" s="390" customFormat="1" x14ac:dyDescent="0.2">
      <c r="A123" s="359"/>
      <c r="B123" s="439"/>
      <c r="C123" s="472"/>
      <c r="E123" s="391"/>
      <c r="F123" s="392"/>
      <c r="G123" s="359"/>
      <c r="H123" s="359"/>
      <c r="I123" s="359"/>
      <c r="J123" s="359"/>
      <c r="K123" s="359"/>
      <c r="L123" s="400"/>
      <c r="M123" s="359"/>
      <c r="N123" s="359"/>
      <c r="O123" s="359"/>
      <c r="P123" s="360"/>
      <c r="Q123" s="359"/>
    </row>
    <row r="124" spans="1:17" s="390" customFormat="1" x14ac:dyDescent="0.2">
      <c r="A124" s="359"/>
      <c r="B124" s="439"/>
      <c r="C124" s="472"/>
      <c r="E124" s="391"/>
      <c r="F124" s="392"/>
      <c r="G124" s="359"/>
      <c r="H124" s="359"/>
      <c r="I124" s="359"/>
      <c r="J124" s="359"/>
      <c r="K124" s="359"/>
      <c r="L124" s="400"/>
      <c r="M124" s="359"/>
      <c r="N124" s="359"/>
      <c r="O124" s="359"/>
      <c r="P124" s="360"/>
      <c r="Q124" s="359"/>
    </row>
    <row r="125" spans="1:17" s="390" customFormat="1" x14ac:dyDescent="0.2">
      <c r="A125" s="359"/>
      <c r="B125" s="439"/>
      <c r="C125" s="472"/>
      <c r="E125" s="391"/>
      <c r="F125" s="392"/>
      <c r="G125" s="359"/>
      <c r="H125" s="359"/>
      <c r="I125" s="359"/>
      <c r="J125" s="359"/>
      <c r="K125" s="359"/>
      <c r="L125" s="400"/>
      <c r="M125" s="359"/>
      <c r="N125" s="359"/>
      <c r="O125" s="359"/>
      <c r="P125" s="360"/>
      <c r="Q125" s="359"/>
    </row>
    <row r="126" spans="1:17" s="390" customFormat="1" x14ac:dyDescent="0.2">
      <c r="A126" s="359"/>
      <c r="B126" s="439"/>
      <c r="C126" s="472"/>
      <c r="E126" s="391"/>
      <c r="F126" s="392"/>
      <c r="G126" s="359"/>
      <c r="H126" s="359"/>
      <c r="I126" s="359"/>
      <c r="J126" s="359"/>
      <c r="K126" s="359"/>
      <c r="L126" s="400"/>
      <c r="M126" s="359"/>
      <c r="N126" s="359"/>
      <c r="O126" s="359"/>
      <c r="P126" s="360"/>
      <c r="Q126" s="359"/>
    </row>
    <row r="127" spans="1:17" s="390" customFormat="1" x14ac:dyDescent="0.2">
      <c r="A127" s="359"/>
      <c r="B127" s="439"/>
      <c r="C127" s="472"/>
      <c r="E127" s="391"/>
      <c r="F127" s="392"/>
      <c r="G127" s="359"/>
      <c r="H127" s="359"/>
      <c r="I127" s="359"/>
      <c r="J127" s="359"/>
      <c r="K127" s="359"/>
      <c r="L127" s="400"/>
      <c r="M127" s="359"/>
      <c r="N127" s="359"/>
      <c r="O127" s="359"/>
      <c r="P127" s="360"/>
      <c r="Q127" s="359"/>
    </row>
    <row r="128" spans="1:17" s="390" customFormat="1" x14ac:dyDescent="0.2">
      <c r="A128" s="359"/>
      <c r="B128" s="439"/>
      <c r="C128" s="472"/>
      <c r="E128" s="391"/>
      <c r="F128" s="392"/>
      <c r="G128" s="359"/>
      <c r="H128" s="359"/>
      <c r="I128" s="359"/>
      <c r="J128" s="359"/>
      <c r="K128" s="359"/>
      <c r="L128" s="400"/>
      <c r="M128" s="359"/>
      <c r="N128" s="359"/>
      <c r="O128" s="359"/>
      <c r="P128" s="360"/>
      <c r="Q128" s="359"/>
    </row>
    <row r="129" spans="1:17" s="390" customFormat="1" x14ac:dyDescent="0.2">
      <c r="A129" s="359"/>
      <c r="B129" s="439"/>
      <c r="C129" s="472"/>
      <c r="E129" s="391"/>
      <c r="F129" s="392"/>
      <c r="G129" s="359"/>
      <c r="H129" s="359"/>
      <c r="I129" s="359"/>
      <c r="J129" s="359"/>
      <c r="K129" s="359"/>
      <c r="L129" s="400"/>
      <c r="M129" s="359"/>
      <c r="N129" s="359"/>
      <c r="O129" s="359"/>
      <c r="P129" s="360"/>
      <c r="Q129" s="359"/>
    </row>
    <row r="130" spans="1:17" s="390" customFormat="1" x14ac:dyDescent="0.2">
      <c r="A130" s="359"/>
      <c r="B130" s="439"/>
      <c r="C130" s="472"/>
      <c r="E130" s="391"/>
      <c r="F130" s="392"/>
      <c r="G130" s="359"/>
      <c r="H130" s="359"/>
      <c r="I130" s="359"/>
      <c r="J130" s="359"/>
      <c r="K130" s="359"/>
      <c r="L130" s="400"/>
      <c r="M130" s="359"/>
      <c r="N130" s="359"/>
      <c r="O130" s="359"/>
      <c r="P130" s="360"/>
      <c r="Q130" s="359"/>
    </row>
    <row r="131" spans="1:17" s="390" customFormat="1" x14ac:dyDescent="0.2">
      <c r="A131" s="359"/>
      <c r="B131" s="439"/>
      <c r="C131" s="472"/>
      <c r="E131" s="391"/>
      <c r="F131" s="392"/>
      <c r="G131" s="359"/>
      <c r="H131" s="359"/>
      <c r="I131" s="359"/>
      <c r="J131" s="359"/>
      <c r="K131" s="359"/>
      <c r="L131" s="400"/>
      <c r="M131" s="359"/>
      <c r="N131" s="359"/>
      <c r="O131" s="359"/>
      <c r="P131" s="360"/>
      <c r="Q131" s="359"/>
    </row>
    <row r="132" spans="1:17" s="390" customFormat="1" x14ac:dyDescent="0.2">
      <c r="A132" s="359"/>
      <c r="B132" s="439"/>
      <c r="C132" s="472"/>
      <c r="E132" s="391"/>
      <c r="F132" s="392"/>
      <c r="G132" s="359"/>
      <c r="H132" s="359"/>
      <c r="I132" s="359"/>
      <c r="J132" s="359"/>
      <c r="K132" s="359"/>
      <c r="L132" s="400"/>
      <c r="M132" s="359"/>
      <c r="N132" s="359"/>
      <c r="O132" s="359"/>
      <c r="P132" s="360"/>
      <c r="Q132" s="359"/>
    </row>
    <row r="133" spans="1:17" s="390" customFormat="1" x14ac:dyDescent="0.2">
      <c r="A133" s="359"/>
      <c r="B133" s="439"/>
      <c r="C133" s="472"/>
      <c r="E133" s="391"/>
      <c r="F133" s="392"/>
      <c r="G133" s="359"/>
      <c r="H133" s="359"/>
      <c r="I133" s="359"/>
      <c r="J133" s="359"/>
      <c r="K133" s="359"/>
      <c r="L133" s="400"/>
      <c r="M133" s="359"/>
      <c r="N133" s="359"/>
      <c r="O133" s="359"/>
      <c r="P133" s="360"/>
      <c r="Q133" s="359"/>
    </row>
    <row r="134" spans="1:17" s="390" customFormat="1" x14ac:dyDescent="0.2">
      <c r="A134" s="359"/>
      <c r="B134" s="439"/>
      <c r="C134" s="472"/>
      <c r="E134" s="391"/>
      <c r="F134" s="392"/>
      <c r="G134" s="359"/>
      <c r="H134" s="359"/>
      <c r="I134" s="359"/>
      <c r="J134" s="359"/>
      <c r="K134" s="359"/>
      <c r="L134" s="400"/>
      <c r="M134" s="359"/>
      <c r="N134" s="359"/>
      <c r="O134" s="359"/>
      <c r="P134" s="360"/>
      <c r="Q134" s="359"/>
    </row>
    <row r="135" spans="1:17" s="390" customFormat="1" x14ac:dyDescent="0.2">
      <c r="A135" s="359"/>
      <c r="B135" s="439"/>
      <c r="C135" s="472"/>
      <c r="E135" s="391"/>
      <c r="F135" s="392"/>
      <c r="G135" s="359"/>
      <c r="H135" s="359"/>
      <c r="I135" s="359"/>
      <c r="J135" s="359"/>
      <c r="K135" s="359"/>
      <c r="L135" s="400"/>
      <c r="M135" s="359"/>
      <c r="N135" s="359"/>
      <c r="O135" s="359"/>
      <c r="P135" s="360"/>
      <c r="Q135" s="359"/>
    </row>
    <row r="136" spans="1:17" s="390" customFormat="1" x14ac:dyDescent="0.2">
      <c r="A136" s="359"/>
      <c r="B136" s="439"/>
      <c r="C136" s="472"/>
      <c r="E136" s="391"/>
      <c r="F136" s="392"/>
      <c r="G136" s="359"/>
      <c r="H136" s="359"/>
      <c r="I136" s="359"/>
      <c r="J136" s="359"/>
      <c r="K136" s="359"/>
      <c r="L136" s="400"/>
      <c r="M136" s="359"/>
      <c r="N136" s="359"/>
      <c r="O136" s="359"/>
      <c r="P136" s="360"/>
      <c r="Q136" s="359"/>
    </row>
    <row r="137" spans="1:17" s="390" customFormat="1" x14ac:dyDescent="0.2">
      <c r="A137" s="359"/>
      <c r="B137" s="439"/>
      <c r="C137" s="472"/>
      <c r="E137" s="391"/>
      <c r="F137" s="392"/>
      <c r="G137" s="359"/>
      <c r="H137" s="359"/>
      <c r="I137" s="359"/>
      <c r="J137" s="359"/>
      <c r="K137" s="359"/>
      <c r="L137" s="400"/>
      <c r="M137" s="359"/>
      <c r="N137" s="359"/>
      <c r="O137" s="359"/>
      <c r="P137" s="360"/>
      <c r="Q137" s="359"/>
    </row>
    <row r="138" spans="1:17" s="390" customFormat="1" x14ac:dyDescent="0.2">
      <c r="A138" s="359"/>
      <c r="B138" s="439"/>
      <c r="C138" s="472"/>
      <c r="E138" s="391"/>
      <c r="F138" s="392"/>
      <c r="G138" s="359"/>
      <c r="H138" s="359"/>
      <c r="I138" s="359"/>
      <c r="J138" s="359"/>
      <c r="K138" s="359"/>
      <c r="L138" s="400"/>
      <c r="M138" s="359"/>
      <c r="N138" s="359"/>
      <c r="O138" s="359"/>
      <c r="P138" s="360"/>
      <c r="Q138" s="359"/>
    </row>
    <row r="139" spans="1:17" s="390" customFormat="1" x14ac:dyDescent="0.2">
      <c r="A139" s="359"/>
      <c r="B139" s="439"/>
      <c r="C139" s="472"/>
      <c r="E139" s="391"/>
      <c r="F139" s="392"/>
      <c r="G139" s="359"/>
      <c r="H139" s="359"/>
      <c r="I139" s="359"/>
      <c r="J139" s="359"/>
      <c r="K139" s="359"/>
      <c r="L139" s="400"/>
      <c r="M139" s="359"/>
      <c r="N139" s="359"/>
      <c r="O139" s="359"/>
      <c r="P139" s="360"/>
      <c r="Q139" s="359"/>
    </row>
    <row r="140" spans="1:17" s="390" customFormat="1" x14ac:dyDescent="0.2">
      <c r="A140" s="359"/>
      <c r="B140" s="439"/>
      <c r="C140" s="472"/>
      <c r="E140" s="391"/>
      <c r="F140" s="392"/>
      <c r="G140" s="359"/>
      <c r="H140" s="359"/>
      <c r="I140" s="359"/>
      <c r="J140" s="359"/>
      <c r="K140" s="359"/>
      <c r="L140" s="400"/>
      <c r="M140" s="359"/>
      <c r="N140" s="359"/>
      <c r="O140" s="359"/>
      <c r="P140" s="360"/>
      <c r="Q140" s="359"/>
    </row>
    <row r="141" spans="1:17" s="390" customFormat="1" x14ac:dyDescent="0.2">
      <c r="A141" s="359"/>
      <c r="B141" s="439"/>
      <c r="C141" s="472"/>
      <c r="E141" s="391"/>
      <c r="F141" s="392"/>
      <c r="G141" s="359"/>
      <c r="H141" s="359"/>
      <c r="I141" s="359"/>
      <c r="J141" s="359"/>
      <c r="K141" s="359"/>
      <c r="L141" s="400"/>
      <c r="M141" s="359"/>
      <c r="N141" s="359"/>
      <c r="O141" s="359"/>
      <c r="P141" s="360"/>
      <c r="Q141" s="359"/>
    </row>
    <row r="142" spans="1:17" s="390" customFormat="1" x14ac:dyDescent="0.2">
      <c r="A142" s="359"/>
      <c r="B142" s="439"/>
      <c r="C142" s="472"/>
      <c r="E142" s="391"/>
      <c r="F142" s="392"/>
      <c r="G142" s="359"/>
      <c r="H142" s="359"/>
      <c r="I142" s="359"/>
      <c r="J142" s="359"/>
      <c r="K142" s="359"/>
      <c r="L142" s="400"/>
      <c r="M142" s="359"/>
      <c r="N142" s="359"/>
      <c r="O142" s="359"/>
      <c r="P142" s="360"/>
      <c r="Q142" s="359"/>
    </row>
    <row r="143" spans="1:17" s="390" customFormat="1" x14ac:dyDescent="0.2">
      <c r="A143" s="359"/>
      <c r="B143" s="439"/>
      <c r="C143" s="472"/>
      <c r="E143" s="391"/>
      <c r="F143" s="392"/>
      <c r="G143" s="359"/>
      <c r="H143" s="359"/>
      <c r="I143" s="359"/>
      <c r="J143" s="359"/>
      <c r="K143" s="359"/>
      <c r="L143" s="400"/>
      <c r="M143" s="359"/>
      <c r="N143" s="359"/>
      <c r="O143" s="359"/>
      <c r="P143" s="360"/>
      <c r="Q143" s="359"/>
    </row>
    <row r="144" spans="1:17" s="390" customFormat="1" x14ac:dyDescent="0.2">
      <c r="A144" s="359"/>
      <c r="B144" s="439"/>
      <c r="C144" s="472"/>
      <c r="E144" s="391"/>
      <c r="F144" s="392"/>
      <c r="G144" s="359"/>
      <c r="H144" s="359"/>
      <c r="I144" s="359"/>
      <c r="J144" s="359"/>
      <c r="K144" s="359"/>
      <c r="L144" s="400"/>
      <c r="M144" s="359"/>
      <c r="N144" s="359"/>
      <c r="O144" s="359"/>
      <c r="P144" s="360"/>
      <c r="Q144" s="359"/>
    </row>
    <row r="145" spans="1:17" s="390" customFormat="1" x14ac:dyDescent="0.2">
      <c r="A145" s="359"/>
      <c r="B145" s="439"/>
      <c r="C145" s="472"/>
      <c r="E145" s="391"/>
      <c r="F145" s="392"/>
      <c r="G145" s="359"/>
      <c r="H145" s="359"/>
      <c r="I145" s="359"/>
      <c r="J145" s="359"/>
      <c r="K145" s="359"/>
      <c r="L145" s="400"/>
      <c r="M145" s="359"/>
      <c r="N145" s="359"/>
      <c r="O145" s="359"/>
      <c r="P145" s="360"/>
      <c r="Q145" s="359"/>
    </row>
    <row r="146" spans="1:17" s="390" customFormat="1" x14ac:dyDescent="0.2">
      <c r="A146" s="359"/>
      <c r="B146" s="439"/>
      <c r="C146" s="472"/>
      <c r="E146" s="391"/>
      <c r="F146" s="392"/>
      <c r="G146" s="359"/>
      <c r="H146" s="359"/>
      <c r="I146" s="359"/>
      <c r="J146" s="359"/>
      <c r="K146" s="359"/>
      <c r="L146" s="400"/>
      <c r="M146" s="359"/>
      <c r="N146" s="359"/>
      <c r="O146" s="359"/>
      <c r="P146" s="360"/>
      <c r="Q146" s="359"/>
    </row>
    <row r="147" spans="1:17" s="390" customFormat="1" x14ac:dyDescent="0.2">
      <c r="A147" s="359"/>
      <c r="B147" s="439"/>
      <c r="C147" s="472"/>
      <c r="E147" s="391"/>
      <c r="F147" s="392"/>
      <c r="G147" s="359"/>
      <c r="H147" s="359"/>
      <c r="I147" s="359"/>
      <c r="J147" s="359"/>
      <c r="K147" s="359"/>
      <c r="L147" s="400"/>
      <c r="M147" s="359"/>
      <c r="N147" s="359"/>
      <c r="O147" s="359"/>
      <c r="P147" s="360"/>
      <c r="Q147" s="359"/>
    </row>
    <row r="148" spans="1:17" s="390" customFormat="1" x14ac:dyDescent="0.2">
      <c r="A148" s="359"/>
      <c r="B148" s="439"/>
      <c r="C148" s="472"/>
      <c r="E148" s="391"/>
      <c r="F148" s="392"/>
      <c r="G148" s="359"/>
      <c r="H148" s="359"/>
      <c r="I148" s="359"/>
      <c r="J148" s="359"/>
      <c r="K148" s="359"/>
      <c r="L148" s="400"/>
      <c r="M148" s="359"/>
      <c r="N148" s="359"/>
      <c r="O148" s="359"/>
      <c r="P148" s="360"/>
      <c r="Q148" s="359"/>
    </row>
    <row r="149" spans="1:17" s="390" customFormat="1" x14ac:dyDescent="0.2">
      <c r="A149" s="359"/>
      <c r="B149" s="439"/>
      <c r="C149" s="472"/>
      <c r="E149" s="391"/>
      <c r="F149" s="392"/>
      <c r="G149" s="359"/>
      <c r="H149" s="359"/>
      <c r="I149" s="359"/>
      <c r="J149" s="359"/>
      <c r="K149" s="359"/>
      <c r="L149" s="400"/>
      <c r="M149" s="359"/>
      <c r="N149" s="359"/>
      <c r="O149" s="359"/>
      <c r="P149" s="360"/>
      <c r="Q149" s="359"/>
    </row>
    <row r="150" spans="1:17" s="390" customFormat="1" x14ac:dyDescent="0.2">
      <c r="A150" s="359"/>
      <c r="B150" s="439"/>
      <c r="C150" s="472"/>
      <c r="E150" s="391"/>
      <c r="F150" s="392"/>
      <c r="G150" s="359"/>
      <c r="H150" s="359"/>
      <c r="I150" s="359"/>
      <c r="J150" s="359"/>
      <c r="K150" s="359"/>
      <c r="L150" s="400"/>
      <c r="M150" s="359"/>
      <c r="N150" s="359"/>
      <c r="O150" s="359"/>
      <c r="P150" s="360"/>
      <c r="Q150" s="359"/>
    </row>
    <row r="151" spans="1:17" s="390" customFormat="1" x14ac:dyDescent="0.2">
      <c r="A151" s="359"/>
      <c r="B151" s="439"/>
      <c r="C151" s="472"/>
      <c r="E151" s="391"/>
      <c r="F151" s="392"/>
      <c r="G151" s="359"/>
      <c r="H151" s="359"/>
      <c r="I151" s="359"/>
      <c r="J151" s="359"/>
      <c r="K151" s="359"/>
      <c r="L151" s="400"/>
      <c r="M151" s="359"/>
      <c r="N151" s="359"/>
      <c r="O151" s="359"/>
      <c r="P151" s="360"/>
      <c r="Q151" s="359"/>
    </row>
    <row r="152" spans="1:17" s="390" customFormat="1" x14ac:dyDescent="0.2">
      <c r="A152" s="359"/>
      <c r="B152" s="439"/>
      <c r="C152" s="472"/>
      <c r="E152" s="391"/>
      <c r="F152" s="392"/>
      <c r="G152" s="359"/>
      <c r="H152" s="359"/>
      <c r="I152" s="359"/>
      <c r="J152" s="359"/>
      <c r="K152" s="359"/>
      <c r="L152" s="400"/>
      <c r="M152" s="359"/>
      <c r="N152" s="359"/>
      <c r="O152" s="359"/>
      <c r="P152" s="360"/>
      <c r="Q152" s="359"/>
    </row>
    <row r="153" spans="1:17" s="390" customFormat="1" x14ac:dyDescent="0.2">
      <c r="A153" s="359"/>
      <c r="B153" s="439"/>
      <c r="C153" s="472"/>
      <c r="E153" s="391"/>
      <c r="F153" s="392"/>
      <c r="G153" s="359"/>
      <c r="H153" s="359"/>
      <c r="I153" s="359"/>
      <c r="J153" s="359"/>
      <c r="K153" s="359"/>
      <c r="L153" s="400"/>
      <c r="M153" s="359"/>
      <c r="N153" s="359"/>
      <c r="O153" s="359"/>
      <c r="P153" s="360"/>
      <c r="Q153" s="359"/>
    </row>
    <row r="154" spans="1:17" s="390" customFormat="1" x14ac:dyDescent="0.2">
      <c r="A154" s="359"/>
      <c r="B154" s="439"/>
      <c r="C154" s="472"/>
      <c r="E154" s="391"/>
      <c r="F154" s="392"/>
      <c r="G154" s="359"/>
      <c r="H154" s="359"/>
      <c r="I154" s="359"/>
      <c r="J154" s="359"/>
      <c r="K154" s="359"/>
      <c r="L154" s="400"/>
      <c r="M154" s="359"/>
      <c r="N154" s="359"/>
      <c r="O154" s="359"/>
      <c r="P154" s="360"/>
      <c r="Q154" s="359"/>
    </row>
    <row r="155" spans="1:17" s="390" customFormat="1" x14ac:dyDescent="0.2">
      <c r="A155" s="359"/>
      <c r="B155" s="439"/>
      <c r="C155" s="472"/>
      <c r="E155" s="391"/>
      <c r="F155" s="392"/>
      <c r="G155" s="359"/>
      <c r="H155" s="359"/>
      <c r="I155" s="359"/>
      <c r="J155" s="359"/>
      <c r="K155" s="359"/>
      <c r="L155" s="400"/>
      <c r="M155" s="359"/>
      <c r="N155" s="359"/>
      <c r="O155" s="359"/>
      <c r="P155" s="360"/>
      <c r="Q155" s="359"/>
    </row>
    <row r="156" spans="1:17" s="390" customFormat="1" x14ac:dyDescent="0.2">
      <c r="A156" s="359"/>
      <c r="B156" s="439"/>
      <c r="C156" s="472"/>
      <c r="E156" s="391"/>
      <c r="F156" s="392"/>
      <c r="G156" s="359"/>
      <c r="H156" s="359"/>
      <c r="I156" s="359"/>
      <c r="J156" s="359"/>
      <c r="K156" s="359"/>
      <c r="L156" s="400"/>
      <c r="M156" s="359"/>
      <c r="N156" s="359"/>
      <c r="O156" s="359"/>
      <c r="P156" s="360"/>
      <c r="Q156" s="359"/>
    </row>
    <row r="157" spans="1:17" s="390" customFormat="1" x14ac:dyDescent="0.2">
      <c r="A157" s="359"/>
      <c r="B157" s="439"/>
      <c r="C157" s="472"/>
      <c r="E157" s="391"/>
      <c r="F157" s="392"/>
      <c r="G157" s="359"/>
      <c r="H157" s="359"/>
      <c r="I157" s="359"/>
      <c r="J157" s="359"/>
      <c r="K157" s="359"/>
      <c r="L157" s="400"/>
      <c r="M157" s="359"/>
      <c r="N157" s="359"/>
      <c r="O157" s="359"/>
      <c r="P157" s="360"/>
      <c r="Q157" s="359"/>
    </row>
    <row r="158" spans="1:17" s="390" customFormat="1" x14ac:dyDescent="0.2">
      <c r="A158" s="359"/>
      <c r="B158" s="439"/>
      <c r="C158" s="472"/>
      <c r="E158" s="391"/>
      <c r="F158" s="392"/>
      <c r="G158" s="359"/>
      <c r="H158" s="359"/>
      <c r="I158" s="359"/>
      <c r="J158" s="359"/>
      <c r="K158" s="359"/>
      <c r="L158" s="400"/>
      <c r="M158" s="359"/>
      <c r="N158" s="359"/>
      <c r="O158" s="359"/>
      <c r="P158" s="360"/>
      <c r="Q158" s="359"/>
    </row>
    <row r="159" spans="1:17" s="390" customFormat="1" x14ac:dyDescent="0.2">
      <c r="A159" s="359"/>
      <c r="B159" s="439"/>
      <c r="C159" s="472"/>
      <c r="E159" s="391"/>
      <c r="F159" s="392"/>
      <c r="G159" s="359"/>
      <c r="H159" s="359"/>
      <c r="I159" s="359"/>
      <c r="J159" s="359"/>
      <c r="K159" s="359"/>
      <c r="L159" s="400"/>
      <c r="M159" s="359"/>
      <c r="N159" s="359"/>
      <c r="O159" s="359"/>
      <c r="P159" s="360"/>
      <c r="Q159" s="359"/>
    </row>
    <row r="160" spans="1:17" s="390" customFormat="1" x14ac:dyDescent="0.2">
      <c r="A160" s="359"/>
      <c r="B160" s="439"/>
      <c r="C160" s="472"/>
      <c r="E160" s="391"/>
      <c r="F160" s="392"/>
      <c r="G160" s="359"/>
      <c r="H160" s="359"/>
      <c r="I160" s="359"/>
      <c r="J160" s="359"/>
      <c r="K160" s="359"/>
      <c r="L160" s="400"/>
      <c r="M160" s="359"/>
      <c r="N160" s="359"/>
      <c r="O160" s="359"/>
      <c r="P160" s="360"/>
      <c r="Q160" s="359"/>
    </row>
    <row r="161" spans="1:17" s="390" customFormat="1" x14ac:dyDescent="0.2">
      <c r="A161" s="359"/>
      <c r="B161" s="439"/>
      <c r="C161" s="472"/>
      <c r="E161" s="391"/>
      <c r="F161" s="392"/>
      <c r="G161" s="359"/>
      <c r="H161" s="359"/>
      <c r="I161" s="359"/>
      <c r="J161" s="359"/>
      <c r="K161" s="359"/>
      <c r="L161" s="400"/>
      <c r="M161" s="359"/>
      <c r="N161" s="359"/>
      <c r="O161" s="359"/>
      <c r="P161" s="360"/>
      <c r="Q161" s="359"/>
    </row>
    <row r="162" spans="1:17" s="390" customFormat="1" x14ac:dyDescent="0.2">
      <c r="A162" s="359"/>
      <c r="B162" s="439"/>
      <c r="C162" s="472"/>
      <c r="E162" s="391"/>
      <c r="F162" s="392"/>
      <c r="G162" s="359"/>
      <c r="H162" s="359"/>
      <c r="I162" s="359"/>
      <c r="J162" s="359"/>
      <c r="K162" s="359"/>
      <c r="L162" s="400"/>
      <c r="M162" s="359"/>
      <c r="N162" s="359"/>
      <c r="O162" s="359"/>
      <c r="P162" s="360"/>
      <c r="Q162" s="359"/>
    </row>
    <row r="163" spans="1:17" s="390" customFormat="1" x14ac:dyDescent="0.2">
      <c r="A163" s="359"/>
      <c r="B163" s="439"/>
      <c r="C163" s="472"/>
      <c r="E163" s="391"/>
      <c r="F163" s="392"/>
      <c r="G163" s="359"/>
      <c r="H163" s="359"/>
      <c r="I163" s="359"/>
      <c r="J163" s="359"/>
      <c r="K163" s="359"/>
      <c r="L163" s="400"/>
      <c r="M163" s="359"/>
      <c r="N163" s="359"/>
      <c r="O163" s="359"/>
      <c r="P163" s="360"/>
      <c r="Q163" s="359"/>
    </row>
    <row r="164" spans="1:17" s="390" customFormat="1" x14ac:dyDescent="0.2">
      <c r="A164" s="359"/>
      <c r="B164" s="439"/>
      <c r="C164" s="472"/>
      <c r="E164" s="391"/>
      <c r="F164" s="392"/>
      <c r="G164" s="359"/>
      <c r="H164" s="359"/>
      <c r="I164" s="359"/>
      <c r="J164" s="359"/>
      <c r="K164" s="359"/>
      <c r="L164" s="400"/>
      <c r="M164" s="359"/>
      <c r="N164" s="359"/>
      <c r="O164" s="359"/>
      <c r="P164" s="360"/>
      <c r="Q164" s="359"/>
    </row>
    <row r="165" spans="1:17" s="390" customFormat="1" x14ac:dyDescent="0.2">
      <c r="A165" s="359"/>
      <c r="B165" s="439"/>
      <c r="C165" s="472"/>
      <c r="E165" s="391"/>
      <c r="F165" s="392"/>
      <c r="G165" s="359"/>
      <c r="H165" s="359"/>
      <c r="I165" s="359"/>
      <c r="J165" s="359"/>
      <c r="K165" s="359"/>
      <c r="L165" s="400"/>
      <c r="M165" s="359"/>
      <c r="N165" s="359"/>
      <c r="O165" s="359"/>
      <c r="P165" s="360"/>
      <c r="Q165" s="359"/>
    </row>
    <row r="166" spans="1:17" s="390" customFormat="1" x14ac:dyDescent="0.2">
      <c r="A166" s="359"/>
      <c r="B166" s="439"/>
      <c r="C166" s="472"/>
      <c r="E166" s="391"/>
      <c r="F166" s="392"/>
      <c r="G166" s="359"/>
      <c r="H166" s="359"/>
      <c r="I166" s="359"/>
      <c r="J166" s="359"/>
      <c r="K166" s="359"/>
      <c r="L166" s="400"/>
      <c r="M166" s="359"/>
      <c r="N166" s="359"/>
      <c r="O166" s="359"/>
      <c r="P166" s="360"/>
      <c r="Q166" s="359"/>
    </row>
    <row r="167" spans="1:17" s="390" customFormat="1" x14ac:dyDescent="0.2">
      <c r="A167" s="359"/>
      <c r="B167" s="439"/>
      <c r="C167" s="472"/>
      <c r="E167" s="391"/>
      <c r="F167" s="392"/>
      <c r="G167" s="359"/>
      <c r="H167" s="359"/>
      <c r="I167" s="359"/>
      <c r="J167" s="359"/>
      <c r="K167" s="359"/>
      <c r="L167" s="400"/>
      <c r="M167" s="359"/>
      <c r="N167" s="359"/>
      <c r="O167" s="359"/>
      <c r="P167" s="360"/>
      <c r="Q167" s="359"/>
    </row>
    <row r="168" spans="1:17" s="390" customFormat="1" x14ac:dyDescent="0.2">
      <c r="A168" s="359"/>
      <c r="B168" s="439"/>
      <c r="C168" s="472"/>
      <c r="E168" s="391"/>
      <c r="F168" s="392"/>
      <c r="G168" s="359"/>
      <c r="H168" s="359"/>
      <c r="I168" s="359"/>
      <c r="J168" s="359"/>
      <c r="K168" s="359"/>
      <c r="L168" s="400"/>
      <c r="M168" s="359"/>
      <c r="N168" s="359"/>
      <c r="O168" s="359"/>
      <c r="P168" s="360"/>
      <c r="Q168" s="359"/>
    </row>
    <row r="169" spans="1:17" s="390" customFormat="1" x14ac:dyDescent="0.2">
      <c r="A169" s="359"/>
      <c r="B169" s="439"/>
      <c r="C169" s="472"/>
      <c r="E169" s="391"/>
      <c r="F169" s="392"/>
      <c r="G169" s="359"/>
      <c r="H169" s="359"/>
      <c r="I169" s="359"/>
      <c r="J169" s="359"/>
      <c r="K169" s="359"/>
      <c r="L169" s="400"/>
      <c r="M169" s="359"/>
      <c r="N169" s="359"/>
      <c r="O169" s="359"/>
      <c r="P169" s="360"/>
      <c r="Q169" s="359"/>
    </row>
    <row r="170" spans="1:17" s="390" customFormat="1" x14ac:dyDescent="0.2">
      <c r="A170" s="359"/>
      <c r="B170" s="439"/>
      <c r="C170" s="472"/>
      <c r="E170" s="391"/>
      <c r="F170" s="392"/>
      <c r="G170" s="359"/>
      <c r="H170" s="359"/>
      <c r="I170" s="359"/>
      <c r="J170" s="359"/>
      <c r="K170" s="359"/>
      <c r="L170" s="400"/>
      <c r="M170" s="359"/>
      <c r="N170" s="359"/>
      <c r="O170" s="359"/>
      <c r="P170" s="360"/>
      <c r="Q170" s="359"/>
    </row>
    <row r="171" spans="1:17" s="390" customFormat="1" x14ac:dyDescent="0.2">
      <c r="A171" s="359"/>
      <c r="B171" s="439"/>
      <c r="C171" s="472"/>
      <c r="E171" s="391"/>
      <c r="F171" s="392"/>
      <c r="G171" s="359"/>
      <c r="H171" s="359"/>
      <c r="I171" s="359"/>
      <c r="J171" s="359"/>
      <c r="K171" s="359"/>
      <c r="L171" s="400"/>
      <c r="M171" s="359"/>
      <c r="N171" s="359"/>
      <c r="O171" s="359"/>
      <c r="P171" s="360"/>
      <c r="Q171" s="359"/>
    </row>
    <row r="172" spans="1:17" s="390" customFormat="1" x14ac:dyDescent="0.2">
      <c r="A172" s="359"/>
      <c r="B172" s="439"/>
      <c r="C172" s="472"/>
      <c r="E172" s="391"/>
      <c r="F172" s="392"/>
      <c r="G172" s="359"/>
      <c r="H172" s="359"/>
      <c r="I172" s="359"/>
      <c r="J172" s="359"/>
      <c r="K172" s="359"/>
      <c r="L172" s="400"/>
      <c r="M172" s="359"/>
      <c r="N172" s="359"/>
      <c r="O172" s="359"/>
      <c r="P172" s="360"/>
      <c r="Q172" s="359"/>
    </row>
    <row r="173" spans="1:17" s="390" customFormat="1" x14ac:dyDescent="0.2">
      <c r="A173" s="359"/>
      <c r="B173" s="439"/>
      <c r="C173" s="472"/>
      <c r="E173" s="391"/>
      <c r="F173" s="392"/>
      <c r="G173" s="359"/>
      <c r="H173" s="359"/>
      <c r="I173" s="359"/>
      <c r="J173" s="359"/>
      <c r="K173" s="359"/>
      <c r="L173" s="400"/>
      <c r="M173" s="359"/>
      <c r="N173" s="359"/>
      <c r="O173" s="359"/>
      <c r="P173" s="360"/>
      <c r="Q173" s="359"/>
    </row>
    <row r="174" spans="1:17" s="390" customFormat="1" x14ac:dyDescent="0.2">
      <c r="A174" s="359"/>
      <c r="B174" s="439"/>
      <c r="C174" s="472"/>
      <c r="E174" s="391"/>
      <c r="F174" s="392"/>
      <c r="G174" s="359"/>
      <c r="H174" s="359"/>
      <c r="I174" s="359"/>
      <c r="J174" s="359"/>
      <c r="K174" s="359"/>
      <c r="L174" s="400"/>
      <c r="M174" s="359"/>
      <c r="N174" s="359"/>
      <c r="O174" s="359"/>
      <c r="P174" s="360"/>
      <c r="Q174" s="359"/>
    </row>
    <row r="175" spans="1:17" s="390" customFormat="1" x14ac:dyDescent="0.2">
      <c r="A175" s="359"/>
      <c r="B175" s="439"/>
      <c r="C175" s="472"/>
      <c r="E175" s="391"/>
      <c r="F175" s="392"/>
      <c r="G175" s="359"/>
      <c r="H175" s="359"/>
      <c r="I175" s="359"/>
      <c r="J175" s="359"/>
      <c r="K175" s="359"/>
      <c r="L175" s="400"/>
      <c r="M175" s="359"/>
      <c r="N175" s="359"/>
      <c r="O175" s="359"/>
      <c r="P175" s="360"/>
      <c r="Q175" s="359"/>
    </row>
    <row r="176" spans="1:17" s="390" customFormat="1" x14ac:dyDescent="0.2">
      <c r="A176" s="359"/>
      <c r="B176" s="439"/>
      <c r="C176" s="472"/>
      <c r="E176" s="391"/>
      <c r="F176" s="392"/>
      <c r="G176" s="359"/>
      <c r="H176" s="359"/>
      <c r="I176" s="359"/>
      <c r="J176" s="359"/>
      <c r="K176" s="359"/>
      <c r="L176" s="400"/>
      <c r="M176" s="359"/>
      <c r="N176" s="359"/>
      <c r="O176" s="359"/>
      <c r="P176" s="360"/>
      <c r="Q176" s="359"/>
    </row>
    <row r="177" spans="1:17" s="390" customFormat="1" x14ac:dyDescent="0.2">
      <c r="A177" s="359"/>
      <c r="B177" s="439"/>
      <c r="C177" s="472"/>
      <c r="E177" s="391"/>
      <c r="F177" s="392"/>
      <c r="G177" s="359"/>
      <c r="H177" s="359"/>
      <c r="I177" s="359"/>
      <c r="J177" s="359"/>
      <c r="K177" s="359"/>
      <c r="L177" s="400"/>
      <c r="M177" s="359"/>
      <c r="N177" s="359"/>
      <c r="O177" s="359"/>
      <c r="P177" s="360"/>
      <c r="Q177" s="359"/>
    </row>
    <row r="178" spans="1:17" s="390" customFormat="1" x14ac:dyDescent="0.2">
      <c r="A178" s="359"/>
      <c r="B178" s="439"/>
      <c r="C178" s="472"/>
      <c r="E178" s="391"/>
      <c r="F178" s="392"/>
      <c r="G178" s="359"/>
      <c r="H178" s="359"/>
      <c r="I178" s="359"/>
      <c r="J178" s="359"/>
      <c r="K178" s="359"/>
      <c r="L178" s="400"/>
      <c r="M178" s="359"/>
      <c r="N178" s="359"/>
      <c r="O178" s="359"/>
      <c r="P178" s="360"/>
      <c r="Q178" s="359"/>
    </row>
    <row r="179" spans="1:17" s="390" customFormat="1" x14ac:dyDescent="0.2">
      <c r="A179" s="359"/>
      <c r="B179" s="439"/>
      <c r="C179" s="472"/>
      <c r="E179" s="391"/>
      <c r="F179" s="392"/>
      <c r="G179" s="359"/>
      <c r="H179" s="359"/>
      <c r="I179" s="359"/>
      <c r="J179" s="359"/>
      <c r="K179" s="359"/>
      <c r="L179" s="400"/>
      <c r="M179" s="359"/>
      <c r="N179" s="359"/>
      <c r="O179" s="359"/>
      <c r="P179" s="360"/>
      <c r="Q179" s="359"/>
    </row>
    <row r="180" spans="1:17" s="390" customFormat="1" x14ac:dyDescent="0.2">
      <c r="A180" s="359"/>
      <c r="B180" s="439"/>
      <c r="C180" s="472"/>
      <c r="E180" s="391"/>
      <c r="F180" s="392"/>
      <c r="G180" s="359"/>
      <c r="H180" s="359"/>
      <c r="I180" s="359"/>
      <c r="J180" s="359"/>
      <c r="K180" s="359"/>
      <c r="L180" s="400"/>
      <c r="M180" s="359"/>
      <c r="N180" s="359"/>
      <c r="O180" s="359"/>
      <c r="P180" s="360"/>
      <c r="Q180" s="359"/>
    </row>
    <row r="181" spans="1:17" s="390" customFormat="1" x14ac:dyDescent="0.2">
      <c r="A181" s="359"/>
      <c r="B181" s="439"/>
      <c r="C181" s="472"/>
      <c r="E181" s="391"/>
      <c r="F181" s="392"/>
      <c r="G181" s="359"/>
      <c r="H181" s="359"/>
      <c r="I181" s="359"/>
      <c r="J181" s="359"/>
      <c r="K181" s="359"/>
      <c r="L181" s="400"/>
      <c r="M181" s="359"/>
      <c r="N181" s="359"/>
      <c r="O181" s="359"/>
      <c r="P181" s="360"/>
      <c r="Q181" s="359"/>
    </row>
    <row r="182" spans="1:17" s="390" customFormat="1" x14ac:dyDescent="0.2">
      <c r="A182" s="359"/>
      <c r="B182" s="439"/>
      <c r="C182" s="472"/>
      <c r="E182" s="391"/>
      <c r="F182" s="392"/>
      <c r="G182" s="359"/>
      <c r="H182" s="359"/>
      <c r="I182" s="359"/>
      <c r="J182" s="359"/>
      <c r="K182" s="359"/>
      <c r="L182" s="400"/>
      <c r="M182" s="359"/>
      <c r="N182" s="359"/>
      <c r="O182" s="359"/>
      <c r="P182" s="360"/>
      <c r="Q182" s="359"/>
    </row>
    <row r="183" spans="1:17" s="390" customFormat="1" x14ac:dyDescent="0.2">
      <c r="A183" s="359"/>
      <c r="B183" s="439"/>
      <c r="C183" s="472"/>
      <c r="E183" s="391"/>
      <c r="F183" s="392"/>
      <c r="G183" s="359"/>
      <c r="H183" s="359"/>
      <c r="I183" s="359"/>
      <c r="J183" s="359"/>
      <c r="K183" s="359"/>
      <c r="L183" s="400"/>
      <c r="M183" s="359"/>
      <c r="N183" s="359"/>
      <c r="O183" s="359"/>
      <c r="P183" s="360"/>
      <c r="Q183" s="359"/>
    </row>
    <row r="184" spans="1:17" s="390" customFormat="1" x14ac:dyDescent="0.2">
      <c r="A184" s="359"/>
      <c r="B184" s="439"/>
      <c r="C184" s="472"/>
      <c r="E184" s="391"/>
      <c r="F184" s="392"/>
      <c r="G184" s="359"/>
      <c r="H184" s="359"/>
      <c r="I184" s="359"/>
      <c r="J184" s="359"/>
      <c r="K184" s="359"/>
      <c r="L184" s="400"/>
      <c r="M184" s="359"/>
      <c r="N184" s="359"/>
      <c r="O184" s="359"/>
      <c r="P184" s="360"/>
      <c r="Q184" s="359"/>
    </row>
    <row r="185" spans="1:17" s="390" customFormat="1" x14ac:dyDescent="0.2">
      <c r="A185" s="359"/>
      <c r="B185" s="439"/>
      <c r="C185" s="472"/>
      <c r="E185" s="391"/>
      <c r="F185" s="392"/>
      <c r="G185" s="359"/>
      <c r="H185" s="359"/>
      <c r="I185" s="359"/>
      <c r="J185" s="359"/>
      <c r="K185" s="359"/>
      <c r="L185" s="400"/>
      <c r="M185" s="359"/>
      <c r="N185" s="359"/>
      <c r="O185" s="359"/>
      <c r="P185" s="360"/>
      <c r="Q185" s="359"/>
    </row>
    <row r="186" spans="1:17" s="390" customFormat="1" x14ac:dyDescent="0.2">
      <c r="A186" s="359"/>
      <c r="B186" s="439"/>
      <c r="C186" s="472"/>
      <c r="E186" s="391"/>
      <c r="F186" s="392"/>
      <c r="G186" s="359"/>
      <c r="H186" s="359"/>
      <c r="I186" s="359"/>
      <c r="J186" s="359"/>
      <c r="K186" s="359"/>
      <c r="L186" s="400"/>
      <c r="M186" s="359"/>
      <c r="N186" s="359"/>
      <c r="O186" s="359"/>
      <c r="P186" s="360"/>
      <c r="Q186" s="359"/>
    </row>
    <row r="187" spans="1:17" s="390" customFormat="1" x14ac:dyDescent="0.2">
      <c r="A187" s="359"/>
      <c r="B187" s="439"/>
      <c r="C187" s="472"/>
      <c r="E187" s="391"/>
      <c r="F187" s="392"/>
      <c r="G187" s="359"/>
      <c r="H187" s="359"/>
      <c r="I187" s="359"/>
      <c r="J187" s="359"/>
      <c r="K187" s="359"/>
      <c r="L187" s="400"/>
      <c r="M187" s="359"/>
      <c r="N187" s="359"/>
      <c r="O187" s="359"/>
      <c r="P187" s="360"/>
      <c r="Q187" s="359"/>
    </row>
    <row r="188" spans="1:17" s="390" customFormat="1" x14ac:dyDescent="0.2">
      <c r="A188" s="359"/>
      <c r="B188" s="439"/>
      <c r="C188" s="472"/>
      <c r="E188" s="391"/>
      <c r="F188" s="392"/>
      <c r="G188" s="359"/>
      <c r="H188" s="359"/>
      <c r="I188" s="359"/>
      <c r="J188" s="359"/>
      <c r="K188" s="359"/>
      <c r="L188" s="400"/>
      <c r="M188" s="359"/>
      <c r="N188" s="359"/>
      <c r="O188" s="359"/>
      <c r="P188" s="360"/>
      <c r="Q188" s="359"/>
    </row>
    <row r="189" spans="1:17" s="390" customFormat="1" x14ac:dyDescent="0.2">
      <c r="A189" s="359"/>
      <c r="B189" s="439"/>
      <c r="C189" s="472"/>
      <c r="E189" s="391"/>
      <c r="F189" s="392"/>
      <c r="G189" s="359"/>
      <c r="H189" s="359"/>
      <c r="I189" s="359"/>
      <c r="J189" s="359"/>
      <c r="K189" s="359"/>
      <c r="L189" s="400"/>
      <c r="M189" s="359"/>
      <c r="N189" s="359"/>
      <c r="O189" s="359"/>
      <c r="P189" s="360"/>
      <c r="Q189" s="359"/>
    </row>
    <row r="190" spans="1:17" s="390" customFormat="1" x14ac:dyDescent="0.2">
      <c r="A190" s="359"/>
      <c r="B190" s="439"/>
      <c r="C190" s="472"/>
      <c r="E190" s="391"/>
      <c r="F190" s="392"/>
      <c r="G190" s="359"/>
      <c r="H190" s="359"/>
      <c r="I190" s="359"/>
      <c r="J190" s="359"/>
      <c r="K190" s="359"/>
      <c r="L190" s="400"/>
      <c r="M190" s="359"/>
      <c r="N190" s="359"/>
      <c r="O190" s="359"/>
      <c r="P190" s="360"/>
      <c r="Q190" s="359"/>
    </row>
    <row r="191" spans="1:17" s="390" customFormat="1" x14ac:dyDescent="0.2">
      <c r="A191" s="359"/>
      <c r="B191" s="439"/>
      <c r="C191" s="472"/>
      <c r="E191" s="391"/>
      <c r="F191" s="392"/>
      <c r="G191" s="359"/>
      <c r="H191" s="359"/>
      <c r="I191" s="359"/>
      <c r="J191" s="359"/>
      <c r="K191" s="359"/>
      <c r="L191" s="400"/>
      <c r="M191" s="359"/>
      <c r="N191" s="359"/>
      <c r="O191" s="359"/>
      <c r="P191" s="360"/>
      <c r="Q191" s="359"/>
    </row>
    <row r="192" spans="1:17" s="390" customFormat="1" x14ac:dyDescent="0.2">
      <c r="A192" s="359"/>
      <c r="B192" s="439"/>
      <c r="C192" s="472"/>
      <c r="E192" s="391"/>
      <c r="F192" s="392"/>
      <c r="G192" s="359"/>
      <c r="H192" s="359"/>
      <c r="I192" s="359"/>
      <c r="J192" s="359"/>
      <c r="K192" s="359"/>
      <c r="L192" s="400"/>
      <c r="M192" s="359"/>
      <c r="N192" s="359"/>
      <c r="O192" s="359"/>
      <c r="P192" s="360"/>
      <c r="Q192" s="359"/>
    </row>
    <row r="193" spans="1:17" s="390" customFormat="1" x14ac:dyDescent="0.2">
      <c r="A193" s="359"/>
      <c r="B193" s="439"/>
      <c r="C193" s="472"/>
      <c r="E193" s="391"/>
      <c r="F193" s="392"/>
      <c r="G193" s="359"/>
      <c r="H193" s="359"/>
      <c r="I193" s="359"/>
      <c r="J193" s="359"/>
      <c r="K193" s="359"/>
      <c r="L193" s="400"/>
      <c r="M193" s="359"/>
      <c r="N193" s="359"/>
      <c r="O193" s="359"/>
      <c r="P193" s="360"/>
      <c r="Q193" s="359"/>
    </row>
    <row r="194" spans="1:17" s="390" customFormat="1" x14ac:dyDescent="0.2">
      <c r="A194" s="359"/>
      <c r="B194" s="439"/>
      <c r="C194" s="472"/>
      <c r="E194" s="391"/>
      <c r="F194" s="392"/>
      <c r="G194" s="359"/>
      <c r="H194" s="359"/>
      <c r="I194" s="359"/>
      <c r="J194" s="359"/>
      <c r="K194" s="359"/>
      <c r="L194" s="400"/>
      <c r="M194" s="359"/>
      <c r="N194" s="359"/>
      <c r="O194" s="359"/>
      <c r="P194" s="360"/>
      <c r="Q194" s="359"/>
    </row>
    <row r="195" spans="1:17" s="390" customFormat="1" x14ac:dyDescent="0.2">
      <c r="A195" s="359"/>
      <c r="B195" s="439"/>
      <c r="C195" s="472"/>
      <c r="E195" s="391"/>
      <c r="F195" s="392"/>
      <c r="G195" s="359"/>
      <c r="H195" s="359"/>
      <c r="I195" s="359"/>
      <c r="J195" s="359"/>
      <c r="K195" s="359"/>
      <c r="L195" s="400"/>
      <c r="M195" s="359"/>
      <c r="N195" s="359"/>
      <c r="O195" s="359"/>
      <c r="P195" s="360"/>
      <c r="Q195" s="359"/>
    </row>
    <row r="196" spans="1:17" s="390" customFormat="1" x14ac:dyDescent="0.2">
      <c r="A196" s="359"/>
      <c r="B196" s="439"/>
      <c r="C196" s="472"/>
      <c r="E196" s="391"/>
      <c r="F196" s="392"/>
      <c r="G196" s="359"/>
      <c r="H196" s="359"/>
      <c r="I196" s="359"/>
      <c r="J196" s="359"/>
      <c r="K196" s="359"/>
      <c r="L196" s="400"/>
      <c r="M196" s="359"/>
      <c r="N196" s="359"/>
      <c r="O196" s="359"/>
      <c r="P196" s="360"/>
      <c r="Q196" s="359"/>
    </row>
  </sheetData>
  <sortState ref="B5:H54">
    <sortCondition ref="H5:H54"/>
  </sortState>
  <mergeCells count="9">
    <mergeCell ref="A1:M1"/>
    <mergeCell ref="A2:M2"/>
    <mergeCell ref="A3:A4"/>
    <mergeCell ref="B3:B4"/>
    <mergeCell ref="C3:C4"/>
    <mergeCell ref="D3:D4"/>
    <mergeCell ref="E3:E4"/>
    <mergeCell ref="H3:H4"/>
    <mergeCell ref="M3:M4"/>
  </mergeCells>
  <conditionalFormatting sqref="H5:H50 H52:H55">
    <cfRule type="cellIs" dxfId="59" priority="39" stopIfTrue="1" operator="equal">
      <formula>"Dropped"</formula>
    </cfRule>
    <cfRule type="cellIs" dxfId="58" priority="40" stopIfTrue="1" operator="equal">
      <formula>"Left"</formula>
    </cfRule>
    <cfRule type="cellIs" dxfId="57" priority="41" stopIfTrue="1" operator="equal">
      <formula>"Incomplete"</formula>
    </cfRule>
    <cfRule type="cellIs" dxfId="56" priority="42" stopIfTrue="1" operator="equal">
      <formula>"Complete"</formula>
    </cfRule>
  </conditionalFormatting>
  <conditionalFormatting sqref="H51">
    <cfRule type="cellIs" dxfId="55" priority="31" stopIfTrue="1" operator="equal">
      <formula>"Dropped"</formula>
    </cfRule>
    <cfRule type="cellIs" dxfId="54" priority="32" stopIfTrue="1" operator="equal">
      <formula>"Left"</formula>
    </cfRule>
    <cfRule type="cellIs" dxfId="53" priority="33" stopIfTrue="1" operator="equal">
      <formula>"Incomplete"</formula>
    </cfRule>
    <cfRule type="cellIs" dxfId="52" priority="34" stopIfTrue="1" operator="equal">
      <formula>"Complete"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47"/>
  <sheetViews>
    <sheetView workbookViewId="0">
      <selection activeCell="D95" sqref="D95"/>
    </sheetView>
  </sheetViews>
  <sheetFormatPr defaultRowHeight="12.75" x14ac:dyDescent="0.2"/>
  <cols>
    <col min="1" max="1" width="5.85546875" style="359" customWidth="1"/>
    <col min="2" max="2" width="14.5703125" style="439" bestFit="1" customWidth="1"/>
    <col min="3" max="3" width="7.42578125" style="390" bestFit="1" customWidth="1"/>
    <col min="4" max="4" width="33.5703125" style="390" customWidth="1"/>
    <col min="5" max="5" width="31.5703125" style="391" hidden="1" customWidth="1"/>
    <col min="6" max="6" width="6.42578125" style="392" hidden="1" customWidth="1"/>
    <col min="7" max="7" width="5" style="359" hidden="1" customWidth="1"/>
    <col min="8" max="8" width="9.7109375" style="359" customWidth="1"/>
    <col min="9" max="9" width="5" style="359" hidden="1" customWidth="1"/>
    <col min="10" max="10" width="6.140625" style="359" hidden="1" customWidth="1"/>
    <col min="11" max="11" width="12.5703125" style="359" hidden="1" customWidth="1"/>
    <col min="12" max="12" width="10.5703125" style="400" hidden="1" customWidth="1"/>
    <col min="13" max="13" width="15.85546875" style="359" bestFit="1" customWidth="1"/>
    <col min="14" max="14" width="11" style="359" hidden="1" customWidth="1"/>
    <col min="15" max="15" width="15.140625" style="359" bestFit="1" customWidth="1"/>
    <col min="16" max="16" width="8.5703125" style="360" customWidth="1"/>
    <col min="17" max="17" width="38.28515625" style="359" bestFit="1" customWidth="1"/>
    <col min="18" max="16384" width="9.140625" style="359"/>
  </cols>
  <sheetData>
    <row r="1" spans="1:13" ht="23.25" customHeight="1" x14ac:dyDescent="0.5">
      <c r="A1" s="759" t="s">
        <v>5848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2" spans="1:13" ht="20.25" customHeight="1" thickBot="1" x14ac:dyDescent="0.45">
      <c r="A2" s="772" t="s">
        <v>6151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</row>
    <row r="3" spans="1:13" ht="20.25" customHeight="1" x14ac:dyDescent="0.2">
      <c r="A3" s="761" t="s">
        <v>86</v>
      </c>
      <c r="B3" s="773" t="s">
        <v>87</v>
      </c>
      <c r="C3" s="765" t="s">
        <v>5849</v>
      </c>
      <c r="D3" s="765" t="s">
        <v>89</v>
      </c>
      <c r="E3" s="773" t="s">
        <v>90</v>
      </c>
      <c r="F3" s="361" t="s">
        <v>300</v>
      </c>
      <c r="G3" s="361"/>
      <c r="H3" s="769" t="s">
        <v>92</v>
      </c>
      <c r="I3" s="362"/>
      <c r="J3" s="363" t="s">
        <v>93</v>
      </c>
      <c r="K3" s="363"/>
      <c r="L3" s="363" t="s">
        <v>162</v>
      </c>
      <c r="M3" s="757" t="s">
        <v>94</v>
      </c>
    </row>
    <row r="4" spans="1:13" ht="20.25" customHeight="1" thickBot="1" x14ac:dyDescent="0.25">
      <c r="A4" s="762"/>
      <c r="B4" s="774"/>
      <c r="C4" s="766"/>
      <c r="D4" s="766"/>
      <c r="E4" s="774"/>
      <c r="F4" s="366" t="s">
        <v>95</v>
      </c>
      <c r="G4" s="367"/>
      <c r="H4" s="770"/>
      <c r="I4" s="368"/>
      <c r="J4" s="369" t="s">
        <v>96</v>
      </c>
      <c r="K4" s="369"/>
      <c r="L4" s="473" t="s">
        <v>96</v>
      </c>
      <c r="M4" s="758"/>
    </row>
    <row r="5" spans="1:13" ht="16.5" customHeight="1" x14ac:dyDescent="0.2">
      <c r="A5" s="370">
        <v>1</v>
      </c>
      <c r="B5" s="651" t="s">
        <v>6152</v>
      </c>
      <c r="C5" s="652">
        <v>41226</v>
      </c>
      <c r="D5" s="655" t="s">
        <v>6153</v>
      </c>
      <c r="E5" s="429" t="s">
        <v>6154</v>
      </c>
      <c r="F5" s="372" t="s">
        <v>141</v>
      </c>
      <c r="G5" s="373">
        <f t="shared" ref="G5:G42" si="0">+IF(F5="M",1,IF(F5="f",2,IF(F5="Civ",3,"Error")))</f>
        <v>1</v>
      </c>
      <c r="H5" s="430" t="s">
        <v>101</v>
      </c>
      <c r="I5" s="373">
        <f t="shared" ref="I5:I42" si="1">+IF(H5="Studying",5,IF(H5="Complete",1,IF(H5="Incomplete",2,IF(H5="Left",3,IF(H5="Dropped",4,"Error")))))</f>
        <v>1</v>
      </c>
      <c r="J5" s="373" t="e">
        <f>+IF(#REF!="Issued",1,IF(#REF!="Not Issued",2,"Nil"))</f>
        <v>#REF!</v>
      </c>
      <c r="K5" s="474" t="s">
        <v>5954</v>
      </c>
      <c r="L5" s="475"/>
      <c r="M5" s="432"/>
    </row>
    <row r="6" spans="1:13" ht="16.5" customHeight="1" x14ac:dyDescent="0.2">
      <c r="A6" s="370">
        <f t="shared" ref="A6:A42" si="2">+A5+1</f>
        <v>2</v>
      </c>
      <c r="B6" s="651" t="s">
        <v>6155</v>
      </c>
      <c r="C6" s="652">
        <v>48666</v>
      </c>
      <c r="D6" s="655" t="s">
        <v>6156</v>
      </c>
      <c r="E6" s="429" t="s">
        <v>224</v>
      </c>
      <c r="F6" s="372" t="s">
        <v>166</v>
      </c>
      <c r="G6" s="373">
        <f t="shared" si="0"/>
        <v>2</v>
      </c>
      <c r="H6" s="430" t="s">
        <v>101</v>
      </c>
      <c r="I6" s="373">
        <f t="shared" si="1"/>
        <v>1</v>
      </c>
      <c r="J6" s="373" t="e">
        <f>+IF(#REF!="Issued",1,IF(#REF!="Not Issued",2,"Nil"))</f>
        <v>#REF!</v>
      </c>
      <c r="K6" s="474" t="s">
        <v>5955</v>
      </c>
      <c r="L6" s="475"/>
      <c r="M6" s="432"/>
    </row>
    <row r="7" spans="1:13" ht="16.5" customHeight="1" x14ac:dyDescent="0.2">
      <c r="A7" s="370">
        <f t="shared" si="2"/>
        <v>3</v>
      </c>
      <c r="B7" s="651" t="s">
        <v>6157</v>
      </c>
      <c r="C7" s="652">
        <v>61044</v>
      </c>
      <c r="D7" s="655" t="s">
        <v>6158</v>
      </c>
      <c r="E7" s="429" t="s">
        <v>6159</v>
      </c>
      <c r="F7" s="372" t="s">
        <v>141</v>
      </c>
      <c r="G7" s="373">
        <f t="shared" si="0"/>
        <v>1</v>
      </c>
      <c r="H7" s="430" t="s">
        <v>101</v>
      </c>
      <c r="I7" s="373">
        <f t="shared" si="1"/>
        <v>1</v>
      </c>
      <c r="J7" s="373" t="e">
        <f>+IF(#REF!="Issued",1,IF(#REF!="Not Issued",2,"Nil"))</f>
        <v>#REF!</v>
      </c>
      <c r="K7" s="474" t="s">
        <v>5956</v>
      </c>
      <c r="L7" s="475"/>
      <c r="M7" s="432"/>
    </row>
    <row r="8" spans="1:13" ht="16.5" customHeight="1" x14ac:dyDescent="0.2">
      <c r="A8" s="370">
        <f t="shared" si="2"/>
        <v>4</v>
      </c>
      <c r="B8" s="651" t="s">
        <v>6160</v>
      </c>
      <c r="C8" s="652">
        <v>77610</v>
      </c>
      <c r="D8" s="655" t="s">
        <v>6161</v>
      </c>
      <c r="E8" s="429" t="s">
        <v>6162</v>
      </c>
      <c r="F8" s="372" t="s">
        <v>141</v>
      </c>
      <c r="G8" s="373">
        <f t="shared" si="0"/>
        <v>1</v>
      </c>
      <c r="H8" s="430" t="s">
        <v>101</v>
      </c>
      <c r="I8" s="373">
        <f t="shared" si="1"/>
        <v>1</v>
      </c>
      <c r="J8" s="373" t="e">
        <f>+IF(#REF!="Issued",1,IF(#REF!="Not Issued",2,"Nil"))</f>
        <v>#REF!</v>
      </c>
      <c r="K8" s="474" t="s">
        <v>5957</v>
      </c>
      <c r="L8" s="475"/>
      <c r="M8" s="432"/>
    </row>
    <row r="9" spans="1:13" ht="16.5" customHeight="1" x14ac:dyDescent="0.2">
      <c r="A9" s="370">
        <f t="shared" si="2"/>
        <v>5</v>
      </c>
      <c r="B9" s="651" t="s">
        <v>6163</v>
      </c>
      <c r="C9" s="652">
        <v>43680</v>
      </c>
      <c r="D9" s="655" t="s">
        <v>6164</v>
      </c>
      <c r="E9" s="429" t="s">
        <v>6165</v>
      </c>
      <c r="F9" s="372" t="s">
        <v>141</v>
      </c>
      <c r="G9" s="373">
        <f t="shared" si="0"/>
        <v>1</v>
      </c>
      <c r="H9" s="430" t="s">
        <v>101</v>
      </c>
      <c r="I9" s="373">
        <f t="shared" si="1"/>
        <v>1</v>
      </c>
      <c r="J9" s="373" t="e">
        <f>+IF(#REF!="Issued",1,IF(#REF!="Not Issued",2,"Nil"))</f>
        <v>#REF!</v>
      </c>
      <c r="K9" s="474" t="s">
        <v>5958</v>
      </c>
      <c r="L9" s="475"/>
      <c r="M9" s="432"/>
    </row>
    <row r="10" spans="1:13" ht="16.5" customHeight="1" x14ac:dyDescent="0.2">
      <c r="A10" s="370">
        <f t="shared" si="2"/>
        <v>6</v>
      </c>
      <c r="B10" s="651" t="s">
        <v>6172</v>
      </c>
      <c r="C10" s="652">
        <v>77611</v>
      </c>
      <c r="D10" s="655" t="s">
        <v>6173</v>
      </c>
      <c r="E10" s="429" t="s">
        <v>6174</v>
      </c>
      <c r="F10" s="372" t="s">
        <v>141</v>
      </c>
      <c r="G10" s="373">
        <f t="shared" si="0"/>
        <v>1</v>
      </c>
      <c r="H10" s="430" t="s">
        <v>101</v>
      </c>
      <c r="I10" s="373">
        <f t="shared" si="1"/>
        <v>1</v>
      </c>
      <c r="J10" s="373" t="e">
        <f>+IF(#REF!="Issued",1,IF(#REF!="Not Issued",2,"Nil"))</f>
        <v>#REF!</v>
      </c>
      <c r="K10" s="474" t="s">
        <v>5959</v>
      </c>
      <c r="L10" s="475"/>
      <c r="M10" s="432"/>
    </row>
    <row r="11" spans="1:13" ht="16.5" customHeight="1" x14ac:dyDescent="0.2">
      <c r="A11" s="370">
        <f t="shared" si="2"/>
        <v>7</v>
      </c>
      <c r="B11" s="651" t="s">
        <v>6178</v>
      </c>
      <c r="C11" s="652">
        <v>43523</v>
      </c>
      <c r="D11" s="655" t="s">
        <v>6179</v>
      </c>
      <c r="E11" s="429" t="s">
        <v>6180</v>
      </c>
      <c r="F11" s="372" t="s">
        <v>166</v>
      </c>
      <c r="G11" s="373">
        <f t="shared" si="0"/>
        <v>2</v>
      </c>
      <c r="H11" s="430" t="s">
        <v>101</v>
      </c>
      <c r="I11" s="373">
        <f t="shared" si="1"/>
        <v>1</v>
      </c>
      <c r="J11" s="373" t="e">
        <f>+IF(#REF!="Issued",1,IF(#REF!="Not Issued",2,"Nil"))</f>
        <v>#REF!</v>
      </c>
      <c r="K11" s="474" t="s">
        <v>5960</v>
      </c>
      <c r="L11" s="475"/>
      <c r="M11" s="432"/>
    </row>
    <row r="12" spans="1:13" ht="16.5" customHeight="1" x14ac:dyDescent="0.2">
      <c r="A12" s="370">
        <f t="shared" si="2"/>
        <v>8</v>
      </c>
      <c r="B12" s="651" t="s">
        <v>6181</v>
      </c>
      <c r="C12" s="652">
        <v>23983</v>
      </c>
      <c r="D12" s="655" t="s">
        <v>6182</v>
      </c>
      <c r="E12" s="429" t="s">
        <v>2555</v>
      </c>
      <c r="F12" s="372" t="s">
        <v>166</v>
      </c>
      <c r="G12" s="373">
        <f t="shared" si="0"/>
        <v>2</v>
      </c>
      <c r="H12" s="430" t="s">
        <v>101</v>
      </c>
      <c r="I12" s="373">
        <f t="shared" si="1"/>
        <v>1</v>
      </c>
      <c r="J12" s="373" t="e">
        <f>+IF(#REF!="Issued",1,IF(#REF!="Not Issued",2,"Nil"))</f>
        <v>#REF!</v>
      </c>
      <c r="K12" s="474" t="s">
        <v>5961</v>
      </c>
      <c r="L12" s="475"/>
      <c r="M12" s="432"/>
    </row>
    <row r="13" spans="1:13" ht="16.5" customHeight="1" x14ac:dyDescent="0.2">
      <c r="A13" s="370">
        <f t="shared" si="2"/>
        <v>9</v>
      </c>
      <c r="B13" s="651" t="s">
        <v>6183</v>
      </c>
      <c r="C13" s="652">
        <v>43298</v>
      </c>
      <c r="D13" s="655" t="s">
        <v>6184</v>
      </c>
      <c r="E13" s="429" t="s">
        <v>6185</v>
      </c>
      <c r="F13" s="372" t="s">
        <v>166</v>
      </c>
      <c r="G13" s="373">
        <f t="shared" si="0"/>
        <v>2</v>
      </c>
      <c r="H13" s="430" t="s">
        <v>101</v>
      </c>
      <c r="I13" s="373">
        <f t="shared" si="1"/>
        <v>1</v>
      </c>
      <c r="J13" s="373" t="e">
        <f>+IF(#REF!="Issued",1,IF(#REF!="Not Issued",2,"Nil"))</f>
        <v>#REF!</v>
      </c>
      <c r="K13" s="474" t="s">
        <v>5962</v>
      </c>
      <c r="L13" s="475"/>
      <c r="M13" s="432"/>
    </row>
    <row r="14" spans="1:13" ht="16.5" customHeight="1" x14ac:dyDescent="0.2">
      <c r="A14" s="370">
        <f t="shared" si="2"/>
        <v>10</v>
      </c>
      <c r="B14" s="651" t="s">
        <v>6186</v>
      </c>
      <c r="C14" s="652">
        <v>51342</v>
      </c>
      <c r="D14" s="655" t="s">
        <v>6187</v>
      </c>
      <c r="E14" s="429" t="s">
        <v>1240</v>
      </c>
      <c r="F14" s="372" t="s">
        <v>141</v>
      </c>
      <c r="G14" s="373">
        <f t="shared" si="0"/>
        <v>1</v>
      </c>
      <c r="H14" s="430" t="s">
        <v>101</v>
      </c>
      <c r="I14" s="373">
        <f t="shared" si="1"/>
        <v>1</v>
      </c>
      <c r="J14" s="373" t="e">
        <f>+IF(#REF!="Issued",1,IF(#REF!="Not Issued",2,"Nil"))</f>
        <v>#REF!</v>
      </c>
      <c r="K14" s="474" t="s">
        <v>5963</v>
      </c>
      <c r="L14" s="475"/>
      <c r="M14" s="432"/>
    </row>
    <row r="15" spans="1:13" ht="16.5" customHeight="1" x14ac:dyDescent="0.2">
      <c r="A15" s="370">
        <f t="shared" si="2"/>
        <v>11</v>
      </c>
      <c r="B15" s="651" t="s">
        <v>6191</v>
      </c>
      <c r="C15" s="652">
        <v>7565</v>
      </c>
      <c r="D15" s="655" t="s">
        <v>6192</v>
      </c>
      <c r="E15" s="429" t="s">
        <v>6193</v>
      </c>
      <c r="F15" s="372" t="s">
        <v>166</v>
      </c>
      <c r="G15" s="373">
        <f t="shared" si="0"/>
        <v>2</v>
      </c>
      <c r="H15" s="430" t="s">
        <v>101</v>
      </c>
      <c r="I15" s="373">
        <f t="shared" si="1"/>
        <v>1</v>
      </c>
      <c r="J15" s="373" t="e">
        <f>+IF(#REF!="Issued",1,IF(#REF!="Not Issued",2,"Nil"))</f>
        <v>#REF!</v>
      </c>
      <c r="K15" s="474" t="s">
        <v>5964</v>
      </c>
      <c r="L15" s="475"/>
      <c r="M15" s="432"/>
    </row>
    <row r="16" spans="1:13" ht="16.5" customHeight="1" x14ac:dyDescent="0.2">
      <c r="A16" s="370">
        <f t="shared" si="2"/>
        <v>12</v>
      </c>
      <c r="B16" s="651" t="s">
        <v>6194</v>
      </c>
      <c r="C16" s="652">
        <v>77613</v>
      </c>
      <c r="D16" s="655" t="s">
        <v>6195</v>
      </c>
      <c r="E16" s="429" t="s">
        <v>6196</v>
      </c>
      <c r="F16" s="372" t="s">
        <v>166</v>
      </c>
      <c r="G16" s="373">
        <f t="shared" si="0"/>
        <v>2</v>
      </c>
      <c r="H16" s="430" t="s">
        <v>101</v>
      </c>
      <c r="I16" s="373">
        <f t="shared" si="1"/>
        <v>1</v>
      </c>
      <c r="J16" s="373" t="e">
        <f>+IF(#REF!="Issued",1,IF(#REF!="Not Issued",2,"Nil"))</f>
        <v>#REF!</v>
      </c>
      <c r="K16" s="474" t="s">
        <v>5965</v>
      </c>
      <c r="L16" s="475"/>
      <c r="M16" s="432"/>
    </row>
    <row r="17" spans="1:13" ht="16.5" customHeight="1" x14ac:dyDescent="0.2">
      <c r="A17" s="370">
        <f t="shared" si="2"/>
        <v>13</v>
      </c>
      <c r="B17" s="651" t="s">
        <v>6197</v>
      </c>
      <c r="C17" s="652">
        <v>48601</v>
      </c>
      <c r="D17" s="655" t="s">
        <v>6198</v>
      </c>
      <c r="E17" s="429" t="s">
        <v>5343</v>
      </c>
      <c r="F17" s="372" t="s">
        <v>166</v>
      </c>
      <c r="G17" s="373">
        <f t="shared" si="0"/>
        <v>2</v>
      </c>
      <c r="H17" s="430" t="s">
        <v>101</v>
      </c>
      <c r="I17" s="373">
        <f t="shared" si="1"/>
        <v>1</v>
      </c>
      <c r="J17" s="373" t="e">
        <f>+IF(#REF!="Issued",1,IF(#REF!="Not Issued",2,"Nil"))</f>
        <v>#REF!</v>
      </c>
      <c r="K17" s="474" t="s">
        <v>5966</v>
      </c>
      <c r="L17" s="475"/>
      <c r="M17" s="432"/>
    </row>
    <row r="18" spans="1:13" ht="16.5" customHeight="1" x14ac:dyDescent="0.2">
      <c r="A18" s="370">
        <f t="shared" si="2"/>
        <v>14</v>
      </c>
      <c r="B18" s="651" t="s">
        <v>6199</v>
      </c>
      <c r="C18" s="652">
        <v>51348</v>
      </c>
      <c r="D18" s="655" t="s">
        <v>6200</v>
      </c>
      <c r="E18" s="429" t="s">
        <v>2692</v>
      </c>
      <c r="F18" s="372" t="s">
        <v>166</v>
      </c>
      <c r="G18" s="373">
        <f t="shared" si="0"/>
        <v>2</v>
      </c>
      <c r="H18" s="430" t="s">
        <v>101</v>
      </c>
      <c r="I18" s="373">
        <f t="shared" si="1"/>
        <v>1</v>
      </c>
      <c r="J18" s="373" t="e">
        <f>+IF(#REF!="Issued",1,IF(#REF!="Not Issued",2,"Nil"))</f>
        <v>#REF!</v>
      </c>
      <c r="K18" s="474" t="s">
        <v>5968</v>
      </c>
      <c r="L18" s="475"/>
      <c r="M18" s="432"/>
    </row>
    <row r="19" spans="1:13" ht="16.5" customHeight="1" x14ac:dyDescent="0.2">
      <c r="A19" s="370">
        <f t="shared" si="2"/>
        <v>15</v>
      </c>
      <c r="B19" s="651" t="s">
        <v>6201</v>
      </c>
      <c r="C19" s="652">
        <v>51377</v>
      </c>
      <c r="D19" s="655" t="s">
        <v>6202</v>
      </c>
      <c r="E19" s="429" t="s">
        <v>5039</v>
      </c>
      <c r="F19" s="372" t="s">
        <v>166</v>
      </c>
      <c r="G19" s="373">
        <f t="shared" si="0"/>
        <v>2</v>
      </c>
      <c r="H19" s="430" t="s">
        <v>101</v>
      </c>
      <c r="I19" s="373">
        <f t="shared" si="1"/>
        <v>1</v>
      </c>
      <c r="J19" s="373" t="e">
        <f>+IF(#REF!="Issued",1,IF(#REF!="Not Issued",2,"Nil"))</f>
        <v>#REF!</v>
      </c>
      <c r="K19" s="474" t="s">
        <v>5969</v>
      </c>
      <c r="L19" s="475"/>
      <c r="M19" s="432"/>
    </row>
    <row r="20" spans="1:13" ht="16.5" customHeight="1" x14ac:dyDescent="0.2">
      <c r="A20" s="370">
        <f t="shared" si="2"/>
        <v>16</v>
      </c>
      <c r="B20" s="651" t="s">
        <v>6203</v>
      </c>
      <c r="C20" s="652">
        <v>43597</v>
      </c>
      <c r="D20" s="655" t="s">
        <v>3329</v>
      </c>
      <c r="E20" s="429" t="s">
        <v>5967</v>
      </c>
      <c r="F20" s="372" t="s">
        <v>141</v>
      </c>
      <c r="G20" s="373">
        <f t="shared" si="0"/>
        <v>1</v>
      </c>
      <c r="H20" s="430" t="s">
        <v>101</v>
      </c>
      <c r="I20" s="373">
        <f t="shared" si="1"/>
        <v>1</v>
      </c>
      <c r="J20" s="373" t="e">
        <f>+IF(#REF!="Issued",1,IF(#REF!="Not Issued",2,"Nil"))</f>
        <v>#REF!</v>
      </c>
      <c r="K20" s="474" t="s">
        <v>5970</v>
      </c>
      <c r="L20" s="475"/>
      <c r="M20" s="432"/>
    </row>
    <row r="21" spans="1:13" ht="16.5" customHeight="1" x14ac:dyDescent="0.2">
      <c r="A21" s="370">
        <f t="shared" si="2"/>
        <v>17</v>
      </c>
      <c r="B21" s="651" t="s">
        <v>6204</v>
      </c>
      <c r="C21" s="652">
        <v>43453</v>
      </c>
      <c r="D21" s="655" t="s">
        <v>6205</v>
      </c>
      <c r="E21" s="429" t="s">
        <v>6206</v>
      </c>
      <c r="F21" s="372" t="s">
        <v>141</v>
      </c>
      <c r="G21" s="373">
        <f t="shared" si="0"/>
        <v>1</v>
      </c>
      <c r="H21" s="430" t="s">
        <v>101</v>
      </c>
      <c r="I21" s="373">
        <f t="shared" si="1"/>
        <v>1</v>
      </c>
      <c r="J21" s="373" t="e">
        <f>+IF(#REF!="Issued",1,IF(#REF!="Not Issued",2,"Nil"))</f>
        <v>#REF!</v>
      </c>
      <c r="K21" s="474" t="s">
        <v>5971</v>
      </c>
      <c r="L21" s="475"/>
      <c r="M21" s="432"/>
    </row>
    <row r="22" spans="1:13" ht="16.5" customHeight="1" x14ac:dyDescent="0.2">
      <c r="A22" s="370">
        <f t="shared" si="2"/>
        <v>18</v>
      </c>
      <c r="B22" s="651" t="s">
        <v>6207</v>
      </c>
      <c r="C22" s="652">
        <v>45759</v>
      </c>
      <c r="D22" s="655" t="s">
        <v>6208</v>
      </c>
      <c r="E22" s="429" t="s">
        <v>6209</v>
      </c>
      <c r="F22" s="372" t="s">
        <v>141</v>
      </c>
      <c r="G22" s="373">
        <f t="shared" si="0"/>
        <v>1</v>
      </c>
      <c r="H22" s="430" t="s">
        <v>101</v>
      </c>
      <c r="I22" s="373">
        <f t="shared" si="1"/>
        <v>1</v>
      </c>
      <c r="J22" s="373" t="e">
        <f>+IF(#REF!="Issued",1,IF(#REF!="Not Issued",2,"Nil"))</f>
        <v>#REF!</v>
      </c>
      <c r="K22" s="474" t="s">
        <v>5972</v>
      </c>
      <c r="L22" s="475"/>
      <c r="M22" s="432"/>
    </row>
    <row r="23" spans="1:13" ht="16.5" customHeight="1" x14ac:dyDescent="0.2">
      <c r="A23" s="370">
        <f t="shared" si="2"/>
        <v>19</v>
      </c>
      <c r="B23" s="651" t="s">
        <v>6216</v>
      </c>
      <c r="C23" s="652">
        <v>36438</v>
      </c>
      <c r="D23" s="655" t="s">
        <v>6217</v>
      </c>
      <c r="E23" s="429" t="s">
        <v>2157</v>
      </c>
      <c r="F23" s="372" t="s">
        <v>141</v>
      </c>
      <c r="G23" s="373">
        <f t="shared" si="0"/>
        <v>1</v>
      </c>
      <c r="H23" s="430" t="s">
        <v>101</v>
      </c>
      <c r="I23" s="373">
        <f t="shared" si="1"/>
        <v>1</v>
      </c>
      <c r="J23" s="373"/>
      <c r="K23" s="474"/>
      <c r="L23" s="475"/>
      <c r="M23" s="432"/>
    </row>
    <row r="24" spans="1:13" ht="16.5" customHeight="1" x14ac:dyDescent="0.2">
      <c r="A24" s="370">
        <f t="shared" si="2"/>
        <v>20</v>
      </c>
      <c r="B24" s="651" t="s">
        <v>6220</v>
      </c>
      <c r="C24" s="652">
        <v>77615</v>
      </c>
      <c r="D24" s="655" t="s">
        <v>6221</v>
      </c>
      <c r="E24" s="429" t="s">
        <v>6222</v>
      </c>
      <c r="F24" s="372" t="s">
        <v>141</v>
      </c>
      <c r="G24" s="373">
        <f t="shared" si="0"/>
        <v>1</v>
      </c>
      <c r="H24" s="430" t="s">
        <v>101</v>
      </c>
      <c r="I24" s="373">
        <f t="shared" si="1"/>
        <v>1</v>
      </c>
      <c r="J24" s="373"/>
      <c r="K24" s="474"/>
      <c r="L24" s="475"/>
      <c r="M24" s="432"/>
    </row>
    <row r="25" spans="1:13" ht="16.5" customHeight="1" x14ac:dyDescent="0.2">
      <c r="A25" s="370">
        <f t="shared" si="2"/>
        <v>21</v>
      </c>
      <c r="B25" s="651" t="s">
        <v>6223</v>
      </c>
      <c r="C25" s="652">
        <v>61070</v>
      </c>
      <c r="D25" s="655" t="s">
        <v>4206</v>
      </c>
      <c r="E25" s="429" t="s">
        <v>446</v>
      </c>
      <c r="F25" s="372" t="s">
        <v>166</v>
      </c>
      <c r="G25" s="373">
        <f t="shared" si="0"/>
        <v>2</v>
      </c>
      <c r="H25" s="430" t="s">
        <v>101</v>
      </c>
      <c r="I25" s="373">
        <f t="shared" si="1"/>
        <v>1</v>
      </c>
      <c r="J25" s="373"/>
      <c r="K25" s="474"/>
      <c r="L25" s="475"/>
      <c r="M25" s="432"/>
    </row>
    <row r="26" spans="1:13" ht="16.5" customHeight="1" x14ac:dyDescent="0.2">
      <c r="A26" s="370">
        <f t="shared" si="2"/>
        <v>22</v>
      </c>
      <c r="B26" s="651" t="s">
        <v>6224</v>
      </c>
      <c r="C26" s="652">
        <v>61046</v>
      </c>
      <c r="D26" s="655" t="s">
        <v>6225</v>
      </c>
      <c r="E26" s="429" t="s">
        <v>3758</v>
      </c>
      <c r="F26" s="372" t="s">
        <v>141</v>
      </c>
      <c r="G26" s="373">
        <f t="shared" si="0"/>
        <v>1</v>
      </c>
      <c r="H26" s="430" t="s">
        <v>101</v>
      </c>
      <c r="I26" s="373">
        <f t="shared" si="1"/>
        <v>1</v>
      </c>
      <c r="J26" s="373"/>
      <c r="K26" s="474"/>
      <c r="L26" s="475"/>
      <c r="M26" s="432"/>
    </row>
    <row r="27" spans="1:13" ht="16.5" customHeight="1" x14ac:dyDescent="0.2">
      <c r="A27" s="370">
        <f t="shared" si="2"/>
        <v>23</v>
      </c>
      <c r="B27" s="651" t="s">
        <v>6228</v>
      </c>
      <c r="C27" s="652">
        <v>45659</v>
      </c>
      <c r="D27" s="655" t="s">
        <v>6229</v>
      </c>
      <c r="E27" s="429" t="s">
        <v>4601</v>
      </c>
      <c r="F27" s="372" t="s">
        <v>141</v>
      </c>
      <c r="G27" s="373">
        <f t="shared" si="0"/>
        <v>1</v>
      </c>
      <c r="H27" s="430" t="s">
        <v>101</v>
      </c>
      <c r="I27" s="373">
        <f t="shared" si="1"/>
        <v>1</v>
      </c>
      <c r="J27" s="373"/>
      <c r="K27" s="474"/>
      <c r="L27" s="475"/>
      <c r="M27" s="432"/>
    </row>
    <row r="28" spans="1:13" ht="16.5" customHeight="1" x14ac:dyDescent="0.2">
      <c r="A28" s="370">
        <f t="shared" si="2"/>
        <v>24</v>
      </c>
      <c r="B28" s="651" t="s">
        <v>6230</v>
      </c>
      <c r="C28" s="652">
        <v>53826</v>
      </c>
      <c r="D28" s="655" t="s">
        <v>6231</v>
      </c>
      <c r="E28" s="429" t="s">
        <v>6232</v>
      </c>
      <c r="F28" s="372" t="s">
        <v>141</v>
      </c>
      <c r="G28" s="373">
        <f t="shared" si="0"/>
        <v>1</v>
      </c>
      <c r="H28" s="430" t="s">
        <v>101</v>
      </c>
      <c r="I28" s="373">
        <f t="shared" si="1"/>
        <v>1</v>
      </c>
      <c r="J28" s="373"/>
      <c r="K28" s="474"/>
      <c r="L28" s="475"/>
      <c r="M28" s="432"/>
    </row>
    <row r="29" spans="1:13" ht="16.5" customHeight="1" x14ac:dyDescent="0.2">
      <c r="A29" s="370">
        <f t="shared" si="2"/>
        <v>25</v>
      </c>
      <c r="B29" s="651" t="s">
        <v>6233</v>
      </c>
      <c r="C29" s="652">
        <v>43769</v>
      </c>
      <c r="D29" s="655" t="s">
        <v>6234</v>
      </c>
      <c r="E29" s="429" t="s">
        <v>3827</v>
      </c>
      <c r="F29" s="372" t="s">
        <v>141</v>
      </c>
      <c r="G29" s="373">
        <f t="shared" si="0"/>
        <v>1</v>
      </c>
      <c r="H29" s="430" t="s">
        <v>101</v>
      </c>
      <c r="I29" s="373">
        <f t="shared" si="1"/>
        <v>1</v>
      </c>
      <c r="J29" s="373"/>
      <c r="K29" s="474"/>
      <c r="L29" s="475"/>
      <c r="M29" s="432"/>
    </row>
    <row r="30" spans="1:13" ht="15" customHeight="1" x14ac:dyDescent="0.2">
      <c r="A30" s="370">
        <f t="shared" si="2"/>
        <v>26</v>
      </c>
      <c r="B30" s="651" t="s">
        <v>6235</v>
      </c>
      <c r="C30" s="652">
        <v>53997</v>
      </c>
      <c r="D30" s="655" t="s">
        <v>6236</v>
      </c>
      <c r="E30" s="429" t="s">
        <v>6237</v>
      </c>
      <c r="F30" s="372" t="s">
        <v>166</v>
      </c>
      <c r="G30" s="373">
        <f t="shared" si="0"/>
        <v>2</v>
      </c>
      <c r="H30" s="430" t="s">
        <v>101</v>
      </c>
      <c r="I30" s="373">
        <f t="shared" si="1"/>
        <v>1</v>
      </c>
      <c r="J30" s="373"/>
      <c r="K30" s="474"/>
      <c r="L30" s="475"/>
      <c r="M30" s="432"/>
    </row>
    <row r="31" spans="1:13" ht="16.5" customHeight="1" x14ac:dyDescent="0.2">
      <c r="A31" s="370">
        <f t="shared" si="2"/>
        <v>27</v>
      </c>
      <c r="B31" s="651" t="s">
        <v>6244</v>
      </c>
      <c r="C31" s="652">
        <v>77616</v>
      </c>
      <c r="D31" s="655" t="s">
        <v>6245</v>
      </c>
      <c r="E31" s="429" t="s">
        <v>6246</v>
      </c>
      <c r="F31" s="372" t="s">
        <v>166</v>
      </c>
      <c r="G31" s="373">
        <f t="shared" si="0"/>
        <v>2</v>
      </c>
      <c r="H31" s="430" t="s">
        <v>101</v>
      </c>
      <c r="I31" s="373">
        <f t="shared" si="1"/>
        <v>1</v>
      </c>
      <c r="J31" s="373"/>
      <c r="K31" s="474"/>
      <c r="L31" s="475"/>
      <c r="M31" s="432"/>
    </row>
    <row r="32" spans="1:13" ht="16.5" customHeight="1" x14ac:dyDescent="0.2">
      <c r="A32" s="370">
        <f t="shared" si="2"/>
        <v>28</v>
      </c>
      <c r="B32" s="651" t="s">
        <v>6166</v>
      </c>
      <c r="C32" s="652">
        <v>46238</v>
      </c>
      <c r="D32" s="655" t="s">
        <v>6167</v>
      </c>
      <c r="E32" s="429" t="s">
        <v>6168</v>
      </c>
      <c r="F32" s="372" t="s">
        <v>141</v>
      </c>
      <c r="G32" s="373">
        <f t="shared" si="0"/>
        <v>1</v>
      </c>
      <c r="H32" s="430" t="s">
        <v>19</v>
      </c>
      <c r="I32" s="373">
        <f t="shared" si="1"/>
        <v>2</v>
      </c>
      <c r="J32" s="373"/>
      <c r="K32" s="474"/>
      <c r="L32" s="475"/>
      <c r="M32" s="432"/>
    </row>
    <row r="33" spans="1:14" ht="16.5" customHeight="1" x14ac:dyDescent="0.2">
      <c r="A33" s="370">
        <f t="shared" si="2"/>
        <v>29</v>
      </c>
      <c r="B33" s="651" t="s">
        <v>6169</v>
      </c>
      <c r="C33" s="652">
        <v>45779</v>
      </c>
      <c r="D33" s="655" t="s">
        <v>6170</v>
      </c>
      <c r="E33" s="429" t="s">
        <v>6171</v>
      </c>
      <c r="F33" s="372" t="s">
        <v>141</v>
      </c>
      <c r="G33" s="373">
        <f t="shared" si="0"/>
        <v>1</v>
      </c>
      <c r="H33" s="430" t="s">
        <v>19</v>
      </c>
      <c r="I33" s="373">
        <f t="shared" si="1"/>
        <v>2</v>
      </c>
      <c r="J33" s="373"/>
      <c r="K33" s="474"/>
      <c r="L33" s="475"/>
      <c r="M33" s="432"/>
    </row>
    <row r="34" spans="1:14" ht="16.5" customHeight="1" x14ac:dyDescent="0.2">
      <c r="A34" s="370">
        <f t="shared" si="2"/>
        <v>30</v>
      </c>
      <c r="B34" s="651" t="s">
        <v>6175</v>
      </c>
      <c r="C34" s="652">
        <v>61045</v>
      </c>
      <c r="D34" s="655" t="s">
        <v>6176</v>
      </c>
      <c r="E34" s="429" t="s">
        <v>6177</v>
      </c>
      <c r="F34" s="372" t="s">
        <v>141</v>
      </c>
      <c r="G34" s="373">
        <f t="shared" si="0"/>
        <v>1</v>
      </c>
      <c r="H34" s="430" t="s">
        <v>19</v>
      </c>
      <c r="I34" s="373">
        <f t="shared" si="1"/>
        <v>2</v>
      </c>
      <c r="J34" s="373"/>
      <c r="K34" s="474"/>
      <c r="L34" s="475"/>
      <c r="M34" s="432"/>
    </row>
    <row r="35" spans="1:14" ht="16.5" customHeight="1" x14ac:dyDescent="0.2">
      <c r="A35" s="370">
        <f t="shared" si="2"/>
        <v>31</v>
      </c>
      <c r="B35" s="651" t="s">
        <v>6188</v>
      </c>
      <c r="C35" s="652">
        <v>48561</v>
      </c>
      <c r="D35" s="655" t="s">
        <v>6189</v>
      </c>
      <c r="E35" s="429" t="s">
        <v>6190</v>
      </c>
      <c r="F35" s="372" t="s">
        <v>141</v>
      </c>
      <c r="G35" s="373">
        <f t="shared" si="0"/>
        <v>1</v>
      </c>
      <c r="H35" s="430" t="s">
        <v>19</v>
      </c>
      <c r="I35" s="373">
        <f t="shared" si="1"/>
        <v>2</v>
      </c>
      <c r="J35" s="373"/>
      <c r="K35" s="474"/>
      <c r="L35" s="475"/>
      <c r="M35" s="432"/>
    </row>
    <row r="36" spans="1:14" ht="16.5" customHeight="1" x14ac:dyDescent="0.2">
      <c r="A36" s="370">
        <f t="shared" si="2"/>
        <v>32</v>
      </c>
      <c r="B36" s="651" t="s">
        <v>6210</v>
      </c>
      <c r="C36" s="652">
        <v>46215</v>
      </c>
      <c r="D36" s="655" t="s">
        <v>6211</v>
      </c>
      <c r="E36" s="429" t="s">
        <v>6212</v>
      </c>
      <c r="F36" s="372" t="s">
        <v>166</v>
      </c>
      <c r="G36" s="373">
        <f t="shared" si="0"/>
        <v>2</v>
      </c>
      <c r="H36" s="430" t="s">
        <v>19</v>
      </c>
      <c r="I36" s="373">
        <f t="shared" si="1"/>
        <v>2</v>
      </c>
      <c r="J36" s="373"/>
      <c r="K36" s="474"/>
      <c r="L36" s="475"/>
      <c r="M36" s="432"/>
    </row>
    <row r="37" spans="1:14" ht="16.5" customHeight="1" x14ac:dyDescent="0.2">
      <c r="A37" s="370">
        <f t="shared" si="2"/>
        <v>33</v>
      </c>
      <c r="B37" s="651" t="s">
        <v>6213</v>
      </c>
      <c r="C37" s="652">
        <v>77614</v>
      </c>
      <c r="D37" s="655" t="s">
        <v>6214</v>
      </c>
      <c r="E37" s="429" t="s">
        <v>6215</v>
      </c>
      <c r="F37" s="372" t="s">
        <v>141</v>
      </c>
      <c r="G37" s="373">
        <f t="shared" si="0"/>
        <v>1</v>
      </c>
      <c r="H37" s="430" t="s">
        <v>19</v>
      </c>
      <c r="I37" s="373">
        <f t="shared" si="1"/>
        <v>2</v>
      </c>
      <c r="J37" s="373"/>
      <c r="K37" s="474"/>
      <c r="L37" s="475"/>
      <c r="M37" s="432"/>
    </row>
    <row r="38" spans="1:14" ht="16.5" customHeight="1" x14ac:dyDescent="0.2">
      <c r="A38" s="370">
        <f t="shared" si="2"/>
        <v>34</v>
      </c>
      <c r="B38" s="651" t="s">
        <v>6218</v>
      </c>
      <c r="C38" s="652">
        <v>48728</v>
      </c>
      <c r="D38" s="655" t="s">
        <v>6219</v>
      </c>
      <c r="E38" s="429" t="s">
        <v>4397</v>
      </c>
      <c r="F38" s="372" t="s">
        <v>166</v>
      </c>
      <c r="G38" s="373">
        <f t="shared" si="0"/>
        <v>2</v>
      </c>
      <c r="H38" s="430" t="s">
        <v>19</v>
      </c>
      <c r="I38" s="373">
        <f t="shared" si="1"/>
        <v>2</v>
      </c>
      <c r="J38" s="373"/>
      <c r="K38" s="474"/>
      <c r="L38" s="475"/>
      <c r="M38" s="432"/>
    </row>
    <row r="39" spans="1:14" ht="16.5" customHeight="1" x14ac:dyDescent="0.2">
      <c r="A39" s="370">
        <f t="shared" si="2"/>
        <v>35</v>
      </c>
      <c r="B39" s="651" t="s">
        <v>6226</v>
      </c>
      <c r="C39" s="652">
        <v>61047</v>
      </c>
      <c r="D39" s="655" t="s">
        <v>702</v>
      </c>
      <c r="E39" s="429" t="s">
        <v>6227</v>
      </c>
      <c r="F39" s="372" t="s">
        <v>141</v>
      </c>
      <c r="G39" s="373">
        <f t="shared" si="0"/>
        <v>1</v>
      </c>
      <c r="H39" s="430" t="s">
        <v>19</v>
      </c>
      <c r="I39" s="373">
        <f t="shared" si="1"/>
        <v>2</v>
      </c>
      <c r="J39" s="373"/>
      <c r="K39" s="474"/>
      <c r="L39" s="475"/>
      <c r="M39" s="432"/>
    </row>
    <row r="40" spans="1:14" ht="16.5" customHeight="1" x14ac:dyDescent="0.2">
      <c r="A40" s="370">
        <f t="shared" si="2"/>
        <v>36</v>
      </c>
      <c r="B40" s="651" t="s">
        <v>6238</v>
      </c>
      <c r="C40" s="652">
        <v>67603</v>
      </c>
      <c r="D40" s="655" t="s">
        <v>5415</v>
      </c>
      <c r="E40" s="429" t="s">
        <v>5416</v>
      </c>
      <c r="F40" s="372" t="s">
        <v>166</v>
      </c>
      <c r="G40" s="373">
        <f t="shared" si="0"/>
        <v>2</v>
      </c>
      <c r="H40" s="430" t="s">
        <v>19</v>
      </c>
      <c r="I40" s="373">
        <f t="shared" si="1"/>
        <v>2</v>
      </c>
      <c r="J40" s="373"/>
      <c r="K40" s="474"/>
      <c r="L40" s="475"/>
      <c r="M40" s="432"/>
    </row>
    <row r="41" spans="1:14" ht="16.5" customHeight="1" x14ac:dyDescent="0.2">
      <c r="A41" s="370">
        <f t="shared" si="2"/>
        <v>37</v>
      </c>
      <c r="B41" s="651" t="s">
        <v>6239</v>
      </c>
      <c r="C41" s="652">
        <v>61048</v>
      </c>
      <c r="D41" s="655" t="s">
        <v>6240</v>
      </c>
      <c r="E41" s="429" t="s">
        <v>6241</v>
      </c>
      <c r="F41" s="372" t="s">
        <v>166</v>
      </c>
      <c r="G41" s="373">
        <f t="shared" si="0"/>
        <v>2</v>
      </c>
      <c r="H41" s="430" t="s">
        <v>19</v>
      </c>
      <c r="I41" s="373">
        <f t="shared" si="1"/>
        <v>2</v>
      </c>
      <c r="J41" s="373"/>
      <c r="K41" s="474"/>
      <c r="L41" s="475"/>
      <c r="M41" s="432"/>
    </row>
    <row r="42" spans="1:14" ht="16.5" customHeight="1" x14ac:dyDescent="0.2">
      <c r="A42" s="370">
        <f t="shared" si="2"/>
        <v>38</v>
      </c>
      <c r="B42" s="651" t="s">
        <v>6242</v>
      </c>
      <c r="C42" s="652">
        <v>53904</v>
      </c>
      <c r="D42" s="655" t="s">
        <v>6243</v>
      </c>
      <c r="E42" s="429" t="s">
        <v>221</v>
      </c>
      <c r="F42" s="372" t="s">
        <v>141</v>
      </c>
      <c r="G42" s="373">
        <f t="shared" si="0"/>
        <v>1</v>
      </c>
      <c r="H42" s="430" t="s">
        <v>19</v>
      </c>
      <c r="I42" s="373">
        <f t="shared" si="1"/>
        <v>2</v>
      </c>
      <c r="J42" s="373"/>
      <c r="K42" s="474"/>
      <c r="L42" s="475"/>
      <c r="M42" s="432"/>
    </row>
    <row r="43" spans="1:14" ht="16.5" customHeight="1" x14ac:dyDescent="0.25">
      <c r="A43" s="433"/>
      <c r="B43" s="434"/>
      <c r="C43" s="435"/>
      <c r="D43" s="436"/>
      <c r="E43" s="437"/>
      <c r="F43" s="434"/>
      <c r="G43" s="386"/>
      <c r="H43" s="438"/>
      <c r="I43" s="386"/>
      <c r="J43" s="386"/>
      <c r="K43" s="386"/>
      <c r="L43" s="387"/>
      <c r="M43" s="388"/>
      <c r="N43" s="393"/>
    </row>
    <row r="44" spans="1:14" ht="15" customHeight="1" thickBot="1" x14ac:dyDescent="0.25"/>
    <row r="45" spans="1:14" ht="14.25" customHeight="1" x14ac:dyDescent="0.3">
      <c r="A45" s="440" t="s">
        <v>100</v>
      </c>
      <c r="B45" s="441">
        <f>+COUNTIF(G5:G42,1)</f>
        <v>22</v>
      </c>
      <c r="C45" s="442"/>
      <c r="D45" s="443" t="s">
        <v>101</v>
      </c>
      <c r="E45" s="444"/>
      <c r="F45" s="444"/>
      <c r="G45" s="445"/>
      <c r="H45" s="441">
        <f>+COUNTIF(I5:I42,1)</f>
        <v>27</v>
      </c>
      <c r="I45" s="444"/>
      <c r="J45" s="424"/>
      <c r="K45" s="424"/>
      <c r="L45" s="446"/>
      <c r="M45" s="424"/>
    </row>
    <row r="46" spans="1:14" ht="14.25" customHeight="1" x14ac:dyDescent="0.3">
      <c r="A46" s="447" t="s">
        <v>112</v>
      </c>
      <c r="B46" s="448">
        <f>+COUNTIF(G5:G42,2)</f>
        <v>16</v>
      </c>
      <c r="C46" s="449"/>
      <c r="D46" s="450" t="s">
        <v>19</v>
      </c>
      <c r="E46" s="451"/>
      <c r="F46" s="451"/>
      <c r="G46" s="386"/>
      <c r="H46" s="448">
        <f>+COUNTIF(I5:I42,2)</f>
        <v>11</v>
      </c>
      <c r="I46" s="451"/>
      <c r="J46" s="424"/>
      <c r="K46" s="424"/>
      <c r="L46" s="446"/>
      <c r="M46" s="424"/>
    </row>
    <row r="47" spans="1:14" ht="14.25" customHeight="1" thickBot="1" x14ac:dyDescent="0.35">
      <c r="A47" s="452" t="s">
        <v>0</v>
      </c>
      <c r="B47" s="453">
        <f>SUM(B45:B46)</f>
        <v>38</v>
      </c>
      <c r="C47" s="454"/>
      <c r="D47" s="455" t="s">
        <v>0</v>
      </c>
      <c r="E47" s="456"/>
      <c r="F47" s="456"/>
      <c r="G47" s="457"/>
      <c r="H47" s="458">
        <f>SUM(H45:H46)</f>
        <v>38</v>
      </c>
      <c r="I47" s="456"/>
      <c r="J47" s="424"/>
      <c r="K47" s="424"/>
      <c r="L47" s="446"/>
      <c r="M47" s="424"/>
    </row>
    <row r="48" spans="1:14" ht="14.25" customHeight="1" x14ac:dyDescent="0.3">
      <c r="A48" s="449"/>
      <c r="B48" s="387"/>
      <c r="C48" s="449"/>
      <c r="D48" s="450"/>
      <c r="E48" s="451"/>
      <c r="F48" s="451"/>
      <c r="G48" s="386"/>
      <c r="H48" s="448"/>
      <c r="I48" s="451"/>
      <c r="J48" s="424"/>
      <c r="K48" s="424"/>
      <c r="L48" s="446"/>
      <c r="M48" s="424"/>
    </row>
    <row r="49" spans="1:17" ht="22.5" x14ac:dyDescent="0.45">
      <c r="A49" s="459"/>
      <c r="B49" s="459"/>
      <c r="C49" s="459"/>
      <c r="D49" s="459"/>
      <c r="E49" s="459"/>
      <c r="F49" s="459"/>
      <c r="G49" s="459"/>
      <c r="H49" s="459"/>
      <c r="I49" s="459"/>
      <c r="J49" s="459"/>
      <c r="K49" s="459"/>
      <c r="L49" s="460"/>
      <c r="M49" s="459"/>
    </row>
    <row r="50" spans="1:17" ht="20.25" customHeight="1" x14ac:dyDescent="0.45">
      <c r="A50" s="459"/>
      <c r="B50" s="459"/>
      <c r="C50" s="459"/>
      <c r="D50" s="459"/>
      <c r="E50" s="459"/>
      <c r="F50" s="459"/>
      <c r="G50" s="459"/>
      <c r="H50" s="459"/>
      <c r="I50" s="459"/>
      <c r="J50" s="459"/>
      <c r="K50" s="459"/>
      <c r="L50" s="460"/>
      <c r="M50" s="459"/>
    </row>
    <row r="51" spans="1:17" ht="20.25" customHeight="1" thickBot="1" x14ac:dyDescent="0.45">
      <c r="A51" s="772" t="s">
        <v>6247</v>
      </c>
      <c r="B51" s="772"/>
      <c r="C51" s="772"/>
      <c r="D51" s="772"/>
      <c r="E51" s="772"/>
      <c r="F51" s="772"/>
      <c r="G51" s="772"/>
      <c r="H51" s="772"/>
      <c r="I51" s="772"/>
      <c r="J51" s="772"/>
      <c r="K51" s="772"/>
      <c r="L51" s="772"/>
      <c r="M51" s="772"/>
    </row>
    <row r="52" spans="1:17" s="364" customFormat="1" ht="15" customHeight="1" x14ac:dyDescent="0.2">
      <c r="A52" s="761" t="s">
        <v>86</v>
      </c>
      <c r="B52" s="773" t="s">
        <v>87</v>
      </c>
      <c r="C52" s="765" t="s">
        <v>5849</v>
      </c>
      <c r="D52" s="765" t="s">
        <v>89</v>
      </c>
      <c r="E52" s="773" t="s">
        <v>90</v>
      </c>
      <c r="F52" s="361" t="s">
        <v>300</v>
      </c>
      <c r="G52" s="361"/>
      <c r="H52" s="769" t="s">
        <v>92</v>
      </c>
      <c r="I52" s="362"/>
      <c r="J52" s="363" t="s">
        <v>93</v>
      </c>
      <c r="K52" s="363"/>
      <c r="L52" s="363"/>
      <c r="M52" s="757" t="s">
        <v>94</v>
      </c>
      <c r="N52" s="390"/>
    </row>
    <row r="53" spans="1:17" s="364" customFormat="1" ht="13.5" thickBot="1" x14ac:dyDescent="0.25">
      <c r="A53" s="762"/>
      <c r="B53" s="774"/>
      <c r="C53" s="766"/>
      <c r="D53" s="766"/>
      <c r="E53" s="774"/>
      <c r="F53" s="366" t="s">
        <v>95</v>
      </c>
      <c r="G53" s="367"/>
      <c r="H53" s="770"/>
      <c r="I53" s="368"/>
      <c r="J53" s="369" t="s">
        <v>96</v>
      </c>
      <c r="K53" s="369"/>
      <c r="L53" s="369"/>
      <c r="M53" s="758"/>
      <c r="N53" s="390"/>
    </row>
    <row r="54" spans="1:17" ht="16.5" customHeight="1" x14ac:dyDescent="0.2">
      <c r="A54" s="370">
        <v>1</v>
      </c>
      <c r="B54" s="651" t="s">
        <v>6250</v>
      </c>
      <c r="C54" s="652">
        <v>46346</v>
      </c>
      <c r="D54" s="655" t="s">
        <v>190</v>
      </c>
      <c r="E54" s="429" t="s">
        <v>1107</v>
      </c>
      <c r="F54" s="372" t="s">
        <v>141</v>
      </c>
      <c r="G54" s="373">
        <f t="shared" ref="G54:G82" si="3">+IF(F54="M",1,IF(F54="f",2,IF(F54="Civ",3,"Error")))</f>
        <v>1</v>
      </c>
      <c r="H54" s="430" t="s">
        <v>101</v>
      </c>
      <c r="I54" s="373">
        <f t="shared" ref="I54:I82" si="4">+IF(H54="Studying",5,IF(H54="Complete",1,IF(H54="Incomplete",2,IF(H54="Left",3,IF(H54="Dropped",4,"Error")))))</f>
        <v>1</v>
      </c>
      <c r="J54" s="373" t="e">
        <f>+IF(#REF!="Issued",1,IF(#REF!="Not Issued",2,"Nil"))</f>
        <v>#REF!</v>
      </c>
      <c r="K54" s="431" t="s">
        <v>5978</v>
      </c>
      <c r="L54" s="461"/>
      <c r="M54" s="429"/>
      <c r="N54" s="377" t="s">
        <v>5979</v>
      </c>
      <c r="P54" s="365"/>
      <c r="Q54" s="462"/>
    </row>
    <row r="55" spans="1:17" ht="16.5" customHeight="1" x14ac:dyDescent="0.2">
      <c r="A55" s="370">
        <v>2</v>
      </c>
      <c r="B55" s="651" t="s">
        <v>6254</v>
      </c>
      <c r="C55" s="652">
        <v>77617</v>
      </c>
      <c r="D55" s="655" t="s">
        <v>6255</v>
      </c>
      <c r="E55" s="429" t="s">
        <v>6256</v>
      </c>
      <c r="F55" s="372" t="s">
        <v>141</v>
      </c>
      <c r="G55" s="373">
        <f t="shared" si="3"/>
        <v>1</v>
      </c>
      <c r="H55" s="430" t="s">
        <v>101</v>
      </c>
      <c r="I55" s="373">
        <f t="shared" si="4"/>
        <v>1</v>
      </c>
      <c r="J55" s="373" t="e">
        <f>+IF(#REF!="Issued",1,IF(#REF!="Not Issued",2,"Nil"))</f>
        <v>#REF!</v>
      </c>
      <c r="K55" s="431" t="s">
        <v>5983</v>
      </c>
      <c r="L55" s="461"/>
      <c r="M55" s="429"/>
      <c r="N55" s="377" t="s">
        <v>5984</v>
      </c>
      <c r="P55" s="365"/>
      <c r="Q55" s="462"/>
    </row>
    <row r="56" spans="1:17" ht="16.5" customHeight="1" x14ac:dyDescent="0.2">
      <c r="A56" s="370">
        <f t="shared" ref="A56:A82" si="5">+A55+1</f>
        <v>3</v>
      </c>
      <c r="B56" s="651" t="s">
        <v>6257</v>
      </c>
      <c r="C56" s="652">
        <v>77618</v>
      </c>
      <c r="D56" s="655" t="s">
        <v>6258</v>
      </c>
      <c r="E56" s="429" t="s">
        <v>2412</v>
      </c>
      <c r="F56" s="372" t="s">
        <v>166</v>
      </c>
      <c r="G56" s="373">
        <f t="shared" si="3"/>
        <v>2</v>
      </c>
      <c r="H56" s="430" t="s">
        <v>101</v>
      </c>
      <c r="I56" s="373">
        <f t="shared" si="4"/>
        <v>1</v>
      </c>
      <c r="J56" s="373" t="e">
        <f>+IF(#REF!="Issued",1,IF(#REF!="Not Issued",2,"Nil"))</f>
        <v>#REF!</v>
      </c>
      <c r="K56" s="431" t="s">
        <v>5988</v>
      </c>
      <c r="L56" s="461"/>
      <c r="M56" s="429"/>
      <c r="N56" s="377" t="s">
        <v>5989</v>
      </c>
      <c r="P56" s="365"/>
      <c r="Q56" s="462"/>
    </row>
    <row r="57" spans="1:17" ht="16.5" customHeight="1" x14ac:dyDescent="0.2">
      <c r="A57" s="370">
        <f t="shared" si="5"/>
        <v>4</v>
      </c>
      <c r="B57" s="651" t="s">
        <v>6260</v>
      </c>
      <c r="C57" s="652">
        <v>77619</v>
      </c>
      <c r="D57" s="655" t="s">
        <v>6165</v>
      </c>
      <c r="E57" s="429" t="s">
        <v>6261</v>
      </c>
      <c r="F57" s="372" t="s">
        <v>141</v>
      </c>
      <c r="G57" s="373">
        <f t="shared" si="3"/>
        <v>1</v>
      </c>
      <c r="H57" s="430" t="s">
        <v>101</v>
      </c>
      <c r="I57" s="373">
        <f t="shared" si="4"/>
        <v>1</v>
      </c>
      <c r="J57" s="373" t="e">
        <f>+IF(#REF!="Issued",1,IF(#REF!="Not Issued",2,"Nil"))</f>
        <v>#REF!</v>
      </c>
      <c r="K57" s="431" t="s">
        <v>5993</v>
      </c>
      <c r="L57" s="461"/>
      <c r="M57" s="429"/>
      <c r="N57" s="377"/>
      <c r="P57" s="365"/>
      <c r="Q57" s="462"/>
    </row>
    <row r="58" spans="1:17" ht="16.5" customHeight="1" x14ac:dyDescent="0.2">
      <c r="A58" s="370">
        <f t="shared" si="5"/>
        <v>5</v>
      </c>
      <c r="B58" s="651" t="s">
        <v>6262</v>
      </c>
      <c r="C58" s="652">
        <v>41545</v>
      </c>
      <c r="D58" s="655" t="s">
        <v>6263</v>
      </c>
      <c r="E58" s="429" t="s">
        <v>3834</v>
      </c>
      <c r="F58" s="372" t="s">
        <v>141</v>
      </c>
      <c r="G58" s="373">
        <f t="shared" si="3"/>
        <v>1</v>
      </c>
      <c r="H58" s="430" t="s">
        <v>101</v>
      </c>
      <c r="I58" s="373">
        <f t="shared" si="4"/>
        <v>1</v>
      </c>
      <c r="J58" s="373" t="e">
        <f>+IF(#REF!="Issued",1,IF(#REF!="Not Issued",2,"Nil"))</f>
        <v>#REF!</v>
      </c>
      <c r="K58" s="431" t="s">
        <v>5997</v>
      </c>
      <c r="L58" s="461"/>
      <c r="M58" s="429"/>
      <c r="N58" s="377"/>
      <c r="P58" s="365"/>
      <c r="Q58" s="462"/>
    </row>
    <row r="59" spans="1:17" ht="16.5" customHeight="1" x14ac:dyDescent="0.2">
      <c r="A59" s="370">
        <f t="shared" si="5"/>
        <v>6</v>
      </c>
      <c r="B59" s="651" t="s">
        <v>6264</v>
      </c>
      <c r="C59" s="652">
        <v>77404</v>
      </c>
      <c r="D59" s="655" t="s">
        <v>6265</v>
      </c>
      <c r="E59" s="429" t="s">
        <v>221</v>
      </c>
      <c r="F59" s="372" t="s">
        <v>141</v>
      </c>
      <c r="G59" s="373">
        <f t="shared" si="3"/>
        <v>1</v>
      </c>
      <c r="H59" s="430" t="s">
        <v>101</v>
      </c>
      <c r="I59" s="373">
        <f t="shared" si="4"/>
        <v>1</v>
      </c>
      <c r="J59" s="373" t="e">
        <f>+IF(#REF!="Issued",1,IF(#REF!="Not Issued",2,"Nil"))</f>
        <v>#REF!</v>
      </c>
      <c r="K59" s="431" t="s">
        <v>6001</v>
      </c>
      <c r="L59" s="461"/>
      <c r="M59" s="429"/>
      <c r="N59" s="377"/>
      <c r="P59" s="365"/>
      <c r="Q59" s="462"/>
    </row>
    <row r="60" spans="1:17" ht="16.5" customHeight="1" x14ac:dyDescent="0.2">
      <c r="A60" s="370">
        <f t="shared" si="5"/>
        <v>7</v>
      </c>
      <c r="B60" s="651" t="s">
        <v>6266</v>
      </c>
      <c r="C60" s="652">
        <v>46167</v>
      </c>
      <c r="D60" s="655" t="s">
        <v>6267</v>
      </c>
      <c r="E60" s="429" t="s">
        <v>812</v>
      </c>
      <c r="F60" s="372" t="s">
        <v>141</v>
      </c>
      <c r="G60" s="373">
        <f t="shared" si="3"/>
        <v>1</v>
      </c>
      <c r="H60" s="430" t="s">
        <v>101</v>
      </c>
      <c r="I60" s="373">
        <f t="shared" si="4"/>
        <v>1</v>
      </c>
      <c r="J60" s="373" t="e">
        <f>+IF(#REF!="Issued",1,IF(#REF!="Not Issued",2,"Nil"))</f>
        <v>#REF!</v>
      </c>
      <c r="K60" s="431" t="s">
        <v>6005</v>
      </c>
      <c r="L60" s="461"/>
      <c r="M60" s="429"/>
      <c r="N60" s="377"/>
      <c r="P60" s="365"/>
      <c r="Q60" s="462"/>
    </row>
    <row r="61" spans="1:17" ht="16.5" customHeight="1" x14ac:dyDescent="0.2">
      <c r="A61" s="370">
        <f t="shared" si="5"/>
        <v>8</v>
      </c>
      <c r="B61" s="651" t="s">
        <v>6268</v>
      </c>
      <c r="C61" s="652">
        <v>77405</v>
      </c>
      <c r="D61" s="655" t="s">
        <v>6269</v>
      </c>
      <c r="E61" s="429" t="s">
        <v>900</v>
      </c>
      <c r="F61" s="372" t="s">
        <v>141</v>
      </c>
      <c r="G61" s="373">
        <f t="shared" si="3"/>
        <v>1</v>
      </c>
      <c r="H61" s="430" t="s">
        <v>101</v>
      </c>
      <c r="I61" s="373">
        <f t="shared" si="4"/>
        <v>1</v>
      </c>
      <c r="J61" s="373" t="e">
        <f>+IF(#REF!="Issued",1,IF(#REF!="Not Issued",2,"Nil"))</f>
        <v>#REF!</v>
      </c>
      <c r="K61" s="431" t="s">
        <v>6008</v>
      </c>
      <c r="L61" s="461"/>
      <c r="M61" s="429"/>
      <c r="N61" s="377"/>
      <c r="P61" s="365"/>
      <c r="Q61" s="462"/>
    </row>
    <row r="62" spans="1:17" ht="16.5" customHeight="1" x14ac:dyDescent="0.2">
      <c r="A62" s="370">
        <f t="shared" si="5"/>
        <v>9</v>
      </c>
      <c r="B62" s="651" t="s">
        <v>6274</v>
      </c>
      <c r="C62" s="652">
        <v>77406</v>
      </c>
      <c r="D62" s="655" t="s">
        <v>6275</v>
      </c>
      <c r="E62" s="429" t="s">
        <v>6276</v>
      </c>
      <c r="F62" s="372" t="s">
        <v>141</v>
      </c>
      <c r="G62" s="373">
        <f t="shared" si="3"/>
        <v>1</v>
      </c>
      <c r="H62" s="430" t="s">
        <v>101</v>
      </c>
      <c r="I62" s="373">
        <f t="shared" si="4"/>
        <v>1</v>
      </c>
      <c r="J62" s="373" t="e">
        <f>+IF(#REF!="Issued",1,IF(#REF!="Not Issued",2,"Nil"))</f>
        <v>#REF!</v>
      </c>
      <c r="K62" s="431" t="s">
        <v>6011</v>
      </c>
      <c r="L62" s="461"/>
      <c r="M62" s="429"/>
      <c r="N62" s="377"/>
      <c r="P62" s="365"/>
      <c r="Q62" s="462"/>
    </row>
    <row r="63" spans="1:17" ht="16.5" customHeight="1" x14ac:dyDescent="0.2">
      <c r="A63" s="370">
        <f t="shared" si="5"/>
        <v>10</v>
      </c>
      <c r="B63" s="651" t="s">
        <v>6277</v>
      </c>
      <c r="C63" s="652">
        <v>77622</v>
      </c>
      <c r="D63" s="655" t="s">
        <v>6278</v>
      </c>
      <c r="E63" s="429" t="s">
        <v>6018</v>
      </c>
      <c r="F63" s="372" t="s">
        <v>141</v>
      </c>
      <c r="G63" s="373">
        <f t="shared" si="3"/>
        <v>1</v>
      </c>
      <c r="H63" s="430" t="s">
        <v>101</v>
      </c>
      <c r="I63" s="373">
        <f t="shared" si="4"/>
        <v>1</v>
      </c>
      <c r="J63" s="373" t="e">
        <f>+IF(#REF!="Issued",1,IF(#REF!="Not Issued",2,"Nil"))</f>
        <v>#REF!</v>
      </c>
      <c r="K63" s="431" t="s">
        <v>6015</v>
      </c>
      <c r="L63" s="461"/>
      <c r="M63" s="429"/>
      <c r="N63" s="377"/>
      <c r="P63" s="365"/>
      <c r="Q63" s="462"/>
    </row>
    <row r="64" spans="1:17" ht="16.5" customHeight="1" x14ac:dyDescent="0.2">
      <c r="A64" s="370">
        <f t="shared" si="5"/>
        <v>11</v>
      </c>
      <c r="B64" s="651" t="s">
        <v>6284</v>
      </c>
      <c r="C64" s="652">
        <v>77408</v>
      </c>
      <c r="D64" s="655" t="s">
        <v>2072</v>
      </c>
      <c r="E64" s="429" t="s">
        <v>3846</v>
      </c>
      <c r="F64" s="372" t="s">
        <v>141</v>
      </c>
      <c r="G64" s="373">
        <f t="shared" si="3"/>
        <v>1</v>
      </c>
      <c r="H64" s="430" t="s">
        <v>101</v>
      </c>
      <c r="I64" s="373">
        <f t="shared" si="4"/>
        <v>1</v>
      </c>
      <c r="J64" s="373" t="e">
        <f>+IF(#REF!="Issued",1,IF(#REF!="Not Issued",2,"Nil"))</f>
        <v>#REF!</v>
      </c>
      <c r="K64" s="431" t="s">
        <v>6019</v>
      </c>
      <c r="L64" s="461"/>
      <c r="M64" s="429"/>
      <c r="N64" s="377"/>
      <c r="P64" s="365"/>
      <c r="Q64" s="462"/>
    </row>
    <row r="65" spans="1:17" ht="16.5" customHeight="1" x14ac:dyDescent="0.2">
      <c r="A65" s="370">
        <f t="shared" si="5"/>
        <v>12</v>
      </c>
      <c r="B65" s="651" t="s">
        <v>6285</v>
      </c>
      <c r="C65" s="652">
        <v>77409</v>
      </c>
      <c r="D65" s="655" t="s">
        <v>6286</v>
      </c>
      <c r="E65" s="429" t="s">
        <v>6287</v>
      </c>
      <c r="F65" s="372" t="s">
        <v>166</v>
      </c>
      <c r="G65" s="373">
        <f t="shared" si="3"/>
        <v>2</v>
      </c>
      <c r="H65" s="430" t="s">
        <v>101</v>
      </c>
      <c r="I65" s="373">
        <f t="shared" si="4"/>
        <v>1</v>
      </c>
      <c r="J65" s="373" t="e">
        <f>+IF(#REF!="Issued",1,IF(#REF!="Not Issued",2,"Nil"))</f>
        <v>#REF!</v>
      </c>
      <c r="K65" s="431" t="s">
        <v>6023</v>
      </c>
      <c r="L65" s="461"/>
      <c r="M65" s="429"/>
      <c r="N65" s="377"/>
      <c r="P65" s="365"/>
      <c r="Q65" s="462"/>
    </row>
    <row r="66" spans="1:17" ht="16.5" customHeight="1" x14ac:dyDescent="0.2">
      <c r="A66" s="370">
        <f t="shared" si="5"/>
        <v>13</v>
      </c>
      <c r="B66" s="651" t="s">
        <v>6288</v>
      </c>
      <c r="C66" s="652">
        <v>28368</v>
      </c>
      <c r="D66" s="655" t="s">
        <v>6289</v>
      </c>
      <c r="E66" s="429" t="s">
        <v>6290</v>
      </c>
      <c r="F66" s="372" t="s">
        <v>141</v>
      </c>
      <c r="G66" s="373">
        <f t="shared" si="3"/>
        <v>1</v>
      </c>
      <c r="H66" s="430" t="s">
        <v>101</v>
      </c>
      <c r="I66" s="373">
        <f t="shared" si="4"/>
        <v>1</v>
      </c>
      <c r="J66" s="373" t="e">
        <f>+IF(#REF!="Issued",1,IF(#REF!="Not Issued",2,"Nil"))</f>
        <v>#REF!</v>
      </c>
      <c r="K66" s="431" t="s">
        <v>6027</v>
      </c>
      <c r="L66" s="461"/>
      <c r="M66" s="429"/>
      <c r="N66" s="377"/>
      <c r="P66" s="365"/>
      <c r="Q66" s="462"/>
    </row>
    <row r="67" spans="1:17" ht="16.5" customHeight="1" x14ac:dyDescent="0.2">
      <c r="A67" s="370">
        <f t="shared" si="5"/>
        <v>14</v>
      </c>
      <c r="B67" s="651" t="s">
        <v>6291</v>
      </c>
      <c r="C67" s="652">
        <v>61051</v>
      </c>
      <c r="D67" s="655" t="s">
        <v>6292</v>
      </c>
      <c r="E67" s="429" t="s">
        <v>6293</v>
      </c>
      <c r="F67" s="372" t="s">
        <v>141</v>
      </c>
      <c r="G67" s="373">
        <f t="shared" si="3"/>
        <v>1</v>
      </c>
      <c r="H67" s="430" t="s">
        <v>101</v>
      </c>
      <c r="I67" s="373">
        <f t="shared" si="4"/>
        <v>1</v>
      </c>
      <c r="J67" s="373" t="e">
        <f>+IF(#REF!="Issued",1,IF(#REF!="Not Issued",2,"Nil"))</f>
        <v>#REF!</v>
      </c>
      <c r="K67" s="431" t="s">
        <v>6030</v>
      </c>
      <c r="L67" s="461"/>
      <c r="M67" s="429"/>
      <c r="N67" s="377"/>
      <c r="P67" s="365"/>
      <c r="Q67" s="462"/>
    </row>
    <row r="68" spans="1:17" ht="16.5" customHeight="1" x14ac:dyDescent="0.2">
      <c r="A68" s="370">
        <f t="shared" si="5"/>
        <v>15</v>
      </c>
      <c r="B68" s="651" t="s">
        <v>6294</v>
      </c>
      <c r="C68" s="652">
        <v>77410</v>
      </c>
      <c r="D68" s="655" t="s">
        <v>6295</v>
      </c>
      <c r="E68" s="429" t="s">
        <v>6296</v>
      </c>
      <c r="F68" s="372" t="s">
        <v>166</v>
      </c>
      <c r="G68" s="373">
        <f t="shared" si="3"/>
        <v>2</v>
      </c>
      <c r="H68" s="430" t="s">
        <v>101</v>
      </c>
      <c r="I68" s="373">
        <f t="shared" si="4"/>
        <v>1</v>
      </c>
      <c r="J68" s="373" t="e">
        <f>+IF(#REF!="Issued",1,IF(#REF!="Not Issued",2,"Nil"))</f>
        <v>#REF!</v>
      </c>
      <c r="K68" s="431" t="s">
        <v>6034</v>
      </c>
      <c r="L68" s="461"/>
      <c r="M68" s="429"/>
      <c r="N68" s="377"/>
      <c r="P68" s="365"/>
      <c r="Q68" s="462"/>
    </row>
    <row r="69" spans="1:17" ht="16.5" customHeight="1" x14ac:dyDescent="0.2">
      <c r="A69" s="370">
        <f t="shared" si="5"/>
        <v>16</v>
      </c>
      <c r="B69" s="651" t="s">
        <v>6300</v>
      </c>
      <c r="C69" s="652">
        <v>77411</v>
      </c>
      <c r="D69" s="655" t="s">
        <v>6301</v>
      </c>
      <c r="E69" s="429" t="s">
        <v>4224</v>
      </c>
      <c r="F69" s="372" t="s">
        <v>166</v>
      </c>
      <c r="G69" s="373">
        <f t="shared" si="3"/>
        <v>2</v>
      </c>
      <c r="H69" s="430" t="s">
        <v>101</v>
      </c>
      <c r="I69" s="373">
        <f t="shared" si="4"/>
        <v>1</v>
      </c>
      <c r="J69" s="373" t="e">
        <f>+IF(#REF!="Issued",1,IF(#REF!="Not Issued",2,"Nil"))</f>
        <v>#REF!</v>
      </c>
      <c r="K69" s="431" t="s">
        <v>6038</v>
      </c>
      <c r="L69" s="461"/>
      <c r="M69" s="429"/>
      <c r="N69" s="377"/>
      <c r="P69" s="365"/>
      <c r="Q69" s="462"/>
    </row>
    <row r="70" spans="1:17" ht="16.5" customHeight="1" x14ac:dyDescent="0.2">
      <c r="A70" s="370">
        <f t="shared" si="5"/>
        <v>17</v>
      </c>
      <c r="B70" s="651" t="s">
        <v>6305</v>
      </c>
      <c r="C70" s="652">
        <v>51222</v>
      </c>
      <c r="D70" s="655" t="s">
        <v>6306</v>
      </c>
      <c r="E70" s="429" t="s">
        <v>6307</v>
      </c>
      <c r="F70" s="372" t="s">
        <v>141</v>
      </c>
      <c r="G70" s="373">
        <f t="shared" si="3"/>
        <v>1</v>
      </c>
      <c r="H70" s="430" t="s">
        <v>101</v>
      </c>
      <c r="I70" s="373">
        <f t="shared" si="4"/>
        <v>1</v>
      </c>
      <c r="J70" s="373" t="e">
        <f>+IF(#REF!="Issued",1,IF(#REF!="Not Issued",2,"Nil"))</f>
        <v>#REF!</v>
      </c>
      <c r="K70" s="431" t="s">
        <v>6042</v>
      </c>
      <c r="L70" s="461"/>
      <c r="M70" s="429"/>
      <c r="N70" s="377"/>
      <c r="P70" s="365"/>
      <c r="Q70" s="462"/>
    </row>
    <row r="71" spans="1:17" ht="16.5" customHeight="1" x14ac:dyDescent="0.2">
      <c r="A71" s="370">
        <f t="shared" si="5"/>
        <v>18</v>
      </c>
      <c r="B71" s="651" t="s">
        <v>6311</v>
      </c>
      <c r="C71" s="652">
        <v>28069</v>
      </c>
      <c r="D71" s="655" t="s">
        <v>6312</v>
      </c>
      <c r="E71" s="429" t="s">
        <v>6313</v>
      </c>
      <c r="F71" s="372" t="s">
        <v>141</v>
      </c>
      <c r="G71" s="373">
        <f t="shared" si="3"/>
        <v>1</v>
      </c>
      <c r="H71" s="430" t="s">
        <v>101</v>
      </c>
      <c r="I71" s="373">
        <f t="shared" si="4"/>
        <v>1</v>
      </c>
      <c r="J71" s="373" t="e">
        <f>+IF(#REF!="Issued",1,IF(#REF!="Not Issued",2,"Nil"))</f>
        <v>#REF!</v>
      </c>
      <c r="K71" s="431" t="s">
        <v>6046</v>
      </c>
      <c r="L71" s="461"/>
      <c r="M71" s="429"/>
      <c r="N71" s="377"/>
      <c r="P71" s="365"/>
      <c r="Q71" s="462"/>
    </row>
    <row r="72" spans="1:17" ht="16.5" customHeight="1" x14ac:dyDescent="0.2">
      <c r="A72" s="370">
        <f t="shared" si="5"/>
        <v>19</v>
      </c>
      <c r="B72" s="651" t="s">
        <v>6314</v>
      </c>
      <c r="C72" s="652">
        <v>77626</v>
      </c>
      <c r="D72" s="655" t="s">
        <v>6315</v>
      </c>
      <c r="E72" s="429" t="s">
        <v>4800</v>
      </c>
      <c r="F72" s="372" t="s">
        <v>166</v>
      </c>
      <c r="G72" s="373">
        <f t="shared" si="3"/>
        <v>2</v>
      </c>
      <c r="H72" s="430" t="s">
        <v>101</v>
      </c>
      <c r="I72" s="373">
        <f t="shared" si="4"/>
        <v>1</v>
      </c>
      <c r="J72" s="373" t="e">
        <f>+IF(#REF!="Issued",1,IF(#REF!="Not Issued",2,"Nil"))</f>
        <v>#REF!</v>
      </c>
      <c r="K72" s="431" t="s">
        <v>6050</v>
      </c>
      <c r="L72" s="461"/>
      <c r="M72" s="429"/>
      <c r="N72" s="377"/>
      <c r="P72" s="365"/>
      <c r="Q72" s="462"/>
    </row>
    <row r="73" spans="1:17" ht="16.5" customHeight="1" x14ac:dyDescent="0.2">
      <c r="A73" s="370">
        <f t="shared" si="5"/>
        <v>20</v>
      </c>
      <c r="B73" s="651" t="s">
        <v>6248</v>
      </c>
      <c r="C73" s="652">
        <v>28340</v>
      </c>
      <c r="D73" s="655" t="s">
        <v>6249</v>
      </c>
      <c r="E73" s="429" t="s">
        <v>5672</v>
      </c>
      <c r="F73" s="372" t="s">
        <v>141</v>
      </c>
      <c r="G73" s="373">
        <f t="shared" si="3"/>
        <v>1</v>
      </c>
      <c r="H73" s="430" t="s">
        <v>19</v>
      </c>
      <c r="I73" s="373">
        <f t="shared" si="4"/>
        <v>2</v>
      </c>
      <c r="J73" s="373" t="e">
        <f>+IF(#REF!="Issued",1,IF(#REF!="Not Issued",2,"Nil"))</f>
        <v>#REF!</v>
      </c>
      <c r="K73" s="431" t="s">
        <v>6053</v>
      </c>
      <c r="L73" s="461"/>
      <c r="M73" s="429"/>
      <c r="N73" s="377"/>
      <c r="P73" s="365"/>
      <c r="Q73" s="462"/>
    </row>
    <row r="74" spans="1:17" ht="16.5" customHeight="1" x14ac:dyDescent="0.2">
      <c r="A74" s="370">
        <f t="shared" si="5"/>
        <v>21</v>
      </c>
      <c r="B74" s="651" t="s">
        <v>6251</v>
      </c>
      <c r="C74" s="652">
        <v>61049</v>
      </c>
      <c r="D74" s="655" t="s">
        <v>6252</v>
      </c>
      <c r="E74" s="429" t="s">
        <v>6253</v>
      </c>
      <c r="F74" s="372" t="s">
        <v>141</v>
      </c>
      <c r="G74" s="373">
        <f t="shared" si="3"/>
        <v>1</v>
      </c>
      <c r="H74" s="430" t="s">
        <v>19</v>
      </c>
      <c r="I74" s="373">
        <f t="shared" si="4"/>
        <v>2</v>
      </c>
      <c r="J74" s="373" t="e">
        <f>+IF(#REF!="Issued",1,IF(#REF!="Not Issued",2,"Nil"))</f>
        <v>#REF!</v>
      </c>
      <c r="K74" s="431" t="s">
        <v>6057</v>
      </c>
      <c r="L74" s="461"/>
      <c r="M74" s="429"/>
      <c r="N74" s="377"/>
      <c r="P74" s="365"/>
      <c r="Q74" s="462"/>
    </row>
    <row r="75" spans="1:17" ht="16.5" customHeight="1" x14ac:dyDescent="0.2">
      <c r="A75" s="370">
        <f t="shared" si="5"/>
        <v>22</v>
      </c>
      <c r="B75" s="651" t="s">
        <v>6259</v>
      </c>
      <c r="C75" s="652">
        <v>39199</v>
      </c>
      <c r="D75" s="655" t="s">
        <v>2318</v>
      </c>
      <c r="E75" s="429" t="s">
        <v>273</v>
      </c>
      <c r="F75" s="372" t="s">
        <v>141</v>
      </c>
      <c r="G75" s="373">
        <f t="shared" si="3"/>
        <v>1</v>
      </c>
      <c r="H75" s="430" t="s">
        <v>19</v>
      </c>
      <c r="I75" s="373">
        <f t="shared" si="4"/>
        <v>2</v>
      </c>
      <c r="J75" s="373" t="e">
        <f>+IF(#REF!="Issued",1,IF(#REF!="Not Issued",2,"Nil"))</f>
        <v>#REF!</v>
      </c>
      <c r="K75" s="431" t="s">
        <v>6061</v>
      </c>
      <c r="L75" s="461"/>
      <c r="M75" s="429"/>
      <c r="N75" s="377"/>
      <c r="P75" s="365"/>
      <c r="Q75" s="462"/>
    </row>
    <row r="76" spans="1:17" ht="16.5" customHeight="1" x14ac:dyDescent="0.2">
      <c r="A76" s="370">
        <f t="shared" si="5"/>
        <v>23</v>
      </c>
      <c r="B76" s="651" t="s">
        <v>6270</v>
      </c>
      <c r="C76" s="652">
        <v>77620</v>
      </c>
      <c r="D76" s="655" t="s">
        <v>6271</v>
      </c>
      <c r="E76" s="429" t="s">
        <v>2186</v>
      </c>
      <c r="F76" s="372" t="s">
        <v>166</v>
      </c>
      <c r="G76" s="373">
        <f t="shared" si="3"/>
        <v>2</v>
      </c>
      <c r="H76" s="430" t="s">
        <v>19</v>
      </c>
      <c r="I76" s="373">
        <f t="shared" si="4"/>
        <v>2</v>
      </c>
      <c r="J76" s="373" t="e">
        <f>+IF(#REF!="Issued",1,IF(#REF!="Not Issued",2,"Nil"))</f>
        <v>#REF!</v>
      </c>
      <c r="K76" s="431" t="s">
        <v>6065</v>
      </c>
      <c r="L76" s="461"/>
      <c r="M76" s="429"/>
      <c r="N76" s="377"/>
      <c r="P76" s="365"/>
      <c r="Q76" s="462"/>
    </row>
    <row r="77" spans="1:17" ht="16.5" customHeight="1" x14ac:dyDescent="0.2">
      <c r="A77" s="370">
        <f t="shared" si="5"/>
        <v>24</v>
      </c>
      <c r="B77" s="651" t="s">
        <v>6272</v>
      </c>
      <c r="C77" s="652">
        <v>77621</v>
      </c>
      <c r="D77" s="655" t="s">
        <v>6273</v>
      </c>
      <c r="E77" s="429" t="s">
        <v>1484</v>
      </c>
      <c r="F77" s="372" t="s">
        <v>166</v>
      </c>
      <c r="G77" s="373">
        <f t="shared" si="3"/>
        <v>2</v>
      </c>
      <c r="H77" s="430" t="s">
        <v>19</v>
      </c>
      <c r="I77" s="373">
        <f t="shared" si="4"/>
        <v>2</v>
      </c>
      <c r="J77" s="373" t="e">
        <f>+IF(#REF!="Issued",1,IF(#REF!="Not Issued",2,"Nil"))</f>
        <v>#REF!</v>
      </c>
      <c r="K77" s="431" t="s">
        <v>6068</v>
      </c>
      <c r="L77" s="461"/>
      <c r="M77" s="429"/>
      <c r="N77" s="377"/>
      <c r="P77" s="365"/>
      <c r="Q77" s="462"/>
    </row>
    <row r="78" spans="1:17" ht="16.5" customHeight="1" x14ac:dyDescent="0.2">
      <c r="A78" s="370">
        <f t="shared" si="5"/>
        <v>25</v>
      </c>
      <c r="B78" s="651" t="s">
        <v>6279</v>
      </c>
      <c r="C78" s="652">
        <v>77407</v>
      </c>
      <c r="D78" s="655" t="s">
        <v>6280</v>
      </c>
      <c r="E78" s="429" t="s">
        <v>4372</v>
      </c>
      <c r="F78" s="372" t="s">
        <v>166</v>
      </c>
      <c r="G78" s="373">
        <f t="shared" si="3"/>
        <v>2</v>
      </c>
      <c r="H78" s="430" t="s">
        <v>19</v>
      </c>
      <c r="I78" s="373">
        <f t="shared" si="4"/>
        <v>2</v>
      </c>
      <c r="J78" s="373" t="e">
        <f>+IF(#REF!="Issued",1,IF(#REF!="Not Issued",2,"Nil"))</f>
        <v>#REF!</v>
      </c>
      <c r="K78" s="431" t="s">
        <v>6072</v>
      </c>
      <c r="L78" s="461"/>
      <c r="M78" s="429"/>
      <c r="N78" s="377"/>
      <c r="P78" s="365"/>
      <c r="Q78" s="462"/>
    </row>
    <row r="79" spans="1:17" ht="16.5" customHeight="1" x14ac:dyDescent="0.2">
      <c r="A79" s="370">
        <f t="shared" si="5"/>
        <v>26</v>
      </c>
      <c r="B79" s="651" t="s">
        <v>6281</v>
      </c>
      <c r="C79" s="652">
        <v>61050</v>
      </c>
      <c r="D79" s="655" t="s">
        <v>6282</v>
      </c>
      <c r="E79" s="429" t="s">
        <v>6283</v>
      </c>
      <c r="F79" s="372" t="s">
        <v>141</v>
      </c>
      <c r="G79" s="373">
        <f t="shared" si="3"/>
        <v>1</v>
      </c>
      <c r="H79" s="430" t="s">
        <v>19</v>
      </c>
      <c r="I79" s="373">
        <f t="shared" si="4"/>
        <v>2</v>
      </c>
      <c r="J79" s="373" t="e">
        <f>+IF(#REF!="Issued",1,IF(#REF!="Not Issued",2,"Nil"))</f>
        <v>#REF!</v>
      </c>
      <c r="K79" s="431" t="s">
        <v>6076</v>
      </c>
      <c r="L79" s="461"/>
      <c r="M79" s="429"/>
      <c r="N79" s="377"/>
      <c r="P79" s="365"/>
      <c r="Q79" s="462"/>
    </row>
    <row r="80" spans="1:17" ht="16.5" customHeight="1" x14ac:dyDescent="0.2">
      <c r="A80" s="370">
        <f t="shared" si="5"/>
        <v>27</v>
      </c>
      <c r="B80" s="651" t="s">
        <v>6297</v>
      </c>
      <c r="C80" s="652">
        <v>77623</v>
      </c>
      <c r="D80" s="655" t="s">
        <v>6298</v>
      </c>
      <c r="E80" s="429" t="s">
        <v>6299</v>
      </c>
      <c r="F80" s="372" t="s">
        <v>141</v>
      </c>
      <c r="G80" s="373">
        <f t="shared" si="3"/>
        <v>1</v>
      </c>
      <c r="H80" s="430" t="s">
        <v>19</v>
      </c>
      <c r="I80" s="373">
        <f t="shared" si="4"/>
        <v>2</v>
      </c>
      <c r="J80" s="373" t="e">
        <f>+IF(#REF!="Issued",1,IF(#REF!="Not Issued",2,"Nil"))</f>
        <v>#REF!</v>
      </c>
      <c r="K80" s="431" t="s">
        <v>6080</v>
      </c>
      <c r="L80" s="461"/>
      <c r="M80" s="429"/>
      <c r="N80" s="377"/>
      <c r="P80" s="365"/>
      <c r="Q80" s="462"/>
    </row>
    <row r="81" spans="1:17" ht="16.5" customHeight="1" x14ac:dyDescent="0.2">
      <c r="A81" s="370">
        <f t="shared" si="5"/>
        <v>28</v>
      </c>
      <c r="B81" s="651" t="s">
        <v>6302</v>
      </c>
      <c r="C81" s="652">
        <v>77624</v>
      </c>
      <c r="D81" s="655" t="s">
        <v>6303</v>
      </c>
      <c r="E81" s="429" t="s">
        <v>6304</v>
      </c>
      <c r="F81" s="372" t="s">
        <v>166</v>
      </c>
      <c r="G81" s="373">
        <f t="shared" si="3"/>
        <v>2</v>
      </c>
      <c r="H81" s="430" t="s">
        <v>19</v>
      </c>
      <c r="I81" s="373">
        <f t="shared" si="4"/>
        <v>2</v>
      </c>
      <c r="J81" s="373" t="e">
        <f>+IF(#REF!="Issued",1,IF(#REF!="Not Issued",2,"Nil"))</f>
        <v>#REF!</v>
      </c>
      <c r="K81" s="431" t="s">
        <v>6083</v>
      </c>
      <c r="L81" s="461"/>
      <c r="M81" s="429"/>
      <c r="N81" s="377"/>
      <c r="P81" s="365"/>
      <c r="Q81" s="462"/>
    </row>
    <row r="82" spans="1:17" ht="16.5" customHeight="1" x14ac:dyDescent="0.2">
      <c r="A82" s="370">
        <f t="shared" si="5"/>
        <v>29</v>
      </c>
      <c r="B82" s="651" t="s">
        <v>6308</v>
      </c>
      <c r="C82" s="652">
        <v>77412</v>
      </c>
      <c r="D82" s="655" t="s">
        <v>6309</v>
      </c>
      <c r="E82" s="429" t="s">
        <v>6310</v>
      </c>
      <c r="F82" s="372" t="s">
        <v>141</v>
      </c>
      <c r="G82" s="373">
        <f t="shared" si="3"/>
        <v>1</v>
      </c>
      <c r="H82" s="430" t="s">
        <v>19</v>
      </c>
      <c r="I82" s="373">
        <f t="shared" si="4"/>
        <v>2</v>
      </c>
      <c r="J82" s="373" t="e">
        <f>+IF(#REF!="Issued",1,IF(#REF!="Not Issued",2,"Nil"))</f>
        <v>#REF!</v>
      </c>
      <c r="K82" s="431" t="s">
        <v>6086</v>
      </c>
      <c r="L82" s="461"/>
      <c r="M82" s="429"/>
      <c r="N82" s="377"/>
      <c r="P82" s="365"/>
      <c r="Q82" s="462"/>
    </row>
    <row r="83" spans="1:17" ht="16.5" customHeight="1" x14ac:dyDescent="0.2">
      <c r="A83" s="433"/>
      <c r="B83" s="434"/>
      <c r="C83" s="463"/>
      <c r="D83" s="464"/>
      <c r="E83" s="464"/>
      <c r="F83" s="465"/>
      <c r="G83" s="386"/>
      <c r="H83" s="438"/>
      <c r="I83" s="386"/>
      <c r="J83" s="386"/>
      <c r="K83" s="386"/>
      <c r="L83" s="387"/>
      <c r="M83" s="388"/>
      <c r="P83" s="365"/>
      <c r="Q83" s="462"/>
    </row>
    <row r="84" spans="1:17" s="398" customFormat="1" ht="15" customHeight="1" thickBot="1" x14ac:dyDescent="0.25">
      <c r="A84" s="378"/>
      <c r="B84" s="466"/>
      <c r="C84" s="467"/>
      <c r="D84" s="468"/>
      <c r="E84" s="469"/>
      <c r="F84" s="470"/>
      <c r="G84" s="384"/>
      <c r="H84" s="385"/>
      <c r="I84" s="384"/>
      <c r="J84" s="384"/>
      <c r="K84" s="384"/>
      <c r="L84" s="399"/>
      <c r="P84" s="411"/>
      <c r="Q84" s="418"/>
    </row>
    <row r="85" spans="1:17" s="425" customFormat="1" ht="15" customHeight="1" x14ac:dyDescent="0.3">
      <c r="A85" s="440" t="s">
        <v>100</v>
      </c>
      <c r="B85" s="441">
        <f>+COUNTIF(G54:G82,1)</f>
        <v>20</v>
      </c>
      <c r="C85" s="442"/>
      <c r="D85" s="443" t="s">
        <v>101</v>
      </c>
      <c r="E85" s="444"/>
      <c r="F85" s="444"/>
      <c r="G85" s="445"/>
      <c r="H85" s="441">
        <f>+COUNTIF(I54:I82,1)</f>
        <v>19</v>
      </c>
      <c r="I85" s="444"/>
      <c r="J85" s="424"/>
      <c r="K85" s="424"/>
      <c r="L85" s="446"/>
      <c r="M85" s="424"/>
    </row>
    <row r="86" spans="1:17" s="425" customFormat="1" ht="15" customHeight="1" x14ac:dyDescent="0.3">
      <c r="A86" s="447" t="s">
        <v>112</v>
      </c>
      <c r="B86" s="448">
        <f>+COUNTIF(G54:G82,2)</f>
        <v>9</v>
      </c>
      <c r="C86" s="449"/>
      <c r="D86" s="450" t="s">
        <v>19</v>
      </c>
      <c r="E86" s="451"/>
      <c r="F86" s="451"/>
      <c r="G86" s="386"/>
      <c r="H86" s="448">
        <f>+COUNTIF(I54:I82,2)</f>
        <v>10</v>
      </c>
      <c r="I86" s="451"/>
      <c r="J86" s="424"/>
      <c r="K86" s="424"/>
      <c r="L86" s="446"/>
      <c r="M86" s="424"/>
    </row>
    <row r="87" spans="1:17" s="425" customFormat="1" ht="15" customHeight="1" thickBot="1" x14ac:dyDescent="0.35">
      <c r="A87" s="452" t="s">
        <v>0</v>
      </c>
      <c r="B87" s="453">
        <f>SUM(B85:B86)</f>
        <v>29</v>
      </c>
      <c r="C87" s="454"/>
      <c r="D87" s="455" t="s">
        <v>0</v>
      </c>
      <c r="E87" s="456"/>
      <c r="F87" s="456"/>
      <c r="G87" s="457"/>
      <c r="H87" s="458">
        <f>SUM(H85:H86)</f>
        <v>29</v>
      </c>
      <c r="I87" s="456"/>
      <c r="J87" s="424"/>
      <c r="K87" s="424"/>
      <c r="L87" s="446"/>
      <c r="M87" s="424"/>
    </row>
    <row r="88" spans="1:17" s="398" customFormat="1" ht="20.25" customHeight="1" x14ac:dyDescent="0.2">
      <c r="A88" s="378"/>
      <c r="B88" s="466"/>
      <c r="C88" s="467"/>
      <c r="D88" s="468"/>
      <c r="E88" s="469"/>
      <c r="F88" s="470"/>
      <c r="G88" s="384"/>
      <c r="H88" s="385"/>
      <c r="I88" s="384"/>
      <c r="J88" s="384"/>
      <c r="K88" s="384"/>
      <c r="L88" s="399"/>
      <c r="P88" s="411"/>
      <c r="Q88" s="418"/>
    </row>
    <row r="91" spans="1:17" ht="20.25" thickBot="1" x14ac:dyDescent="0.45">
      <c r="A91" s="772" t="s">
        <v>6316</v>
      </c>
      <c r="B91" s="772"/>
      <c r="C91" s="772"/>
      <c r="D91" s="772"/>
      <c r="E91" s="772"/>
      <c r="F91" s="772"/>
      <c r="G91" s="772"/>
      <c r="H91" s="772"/>
      <c r="I91" s="772"/>
      <c r="J91" s="772"/>
      <c r="K91" s="772"/>
      <c r="L91" s="772"/>
      <c r="M91" s="772"/>
    </row>
    <row r="92" spans="1:17" x14ac:dyDescent="0.2">
      <c r="A92" s="761" t="s">
        <v>86</v>
      </c>
      <c r="B92" s="773" t="s">
        <v>87</v>
      </c>
      <c r="C92" s="765" t="s">
        <v>5849</v>
      </c>
      <c r="D92" s="765" t="s">
        <v>89</v>
      </c>
      <c r="E92" s="773" t="s">
        <v>90</v>
      </c>
      <c r="F92" s="471" t="s">
        <v>300</v>
      </c>
      <c r="G92" s="361"/>
      <c r="H92" s="769" t="s">
        <v>92</v>
      </c>
      <c r="I92" s="362"/>
      <c r="J92" s="363" t="s">
        <v>93</v>
      </c>
      <c r="K92" s="363"/>
      <c r="L92" s="363"/>
      <c r="M92" s="757" t="s">
        <v>94</v>
      </c>
    </row>
    <row r="93" spans="1:17" ht="13.5" thickBot="1" x14ac:dyDescent="0.25">
      <c r="A93" s="762"/>
      <c r="B93" s="774"/>
      <c r="C93" s="766"/>
      <c r="D93" s="766"/>
      <c r="E93" s="774"/>
      <c r="F93" s="366" t="s">
        <v>95</v>
      </c>
      <c r="G93" s="367"/>
      <c r="H93" s="770"/>
      <c r="I93" s="368"/>
      <c r="J93" s="369" t="s">
        <v>96</v>
      </c>
      <c r="K93" s="369"/>
      <c r="L93" s="369"/>
      <c r="M93" s="758"/>
    </row>
    <row r="94" spans="1:17" ht="16.5" customHeight="1" x14ac:dyDescent="0.2">
      <c r="A94" s="370">
        <v>1</v>
      </c>
      <c r="B94" s="651" t="s">
        <v>6319</v>
      </c>
      <c r="C94" s="652">
        <v>77413</v>
      </c>
      <c r="D94" s="655" t="s">
        <v>6320</v>
      </c>
      <c r="E94" s="429" t="s">
        <v>6321</v>
      </c>
      <c r="F94" s="372" t="s">
        <v>166</v>
      </c>
      <c r="G94" s="373">
        <f t="shared" ref="G94:G102" si="6">+IF(F94="M",1,IF(F94="f",2,IF(F94="Civ",3,"Error")))</f>
        <v>2</v>
      </c>
      <c r="H94" s="430" t="s">
        <v>101</v>
      </c>
      <c r="I94" s="373">
        <f>+IF(H94="Studying",5,IF(H94="Complete",1,IF(H94="Incomplete",2,IF(H94="Left",3,IF(H94="Dropped",4,"Error")))))</f>
        <v>1</v>
      </c>
      <c r="J94" s="373" t="e">
        <f>+IF(#REF!="Issued",1,IF(#REF!="Not Issued",2,"Nil"))</f>
        <v>#REF!</v>
      </c>
      <c r="K94" s="431" t="s">
        <v>6098</v>
      </c>
      <c r="L94" s="461"/>
      <c r="M94" s="429"/>
    </row>
    <row r="95" spans="1:17" ht="16.5" customHeight="1" x14ac:dyDescent="0.2">
      <c r="A95" s="370">
        <f t="shared" ref="A95:A102" si="7">+A94+1</f>
        <v>2</v>
      </c>
      <c r="B95" s="651" t="s">
        <v>6322</v>
      </c>
      <c r="C95" s="652">
        <v>77414</v>
      </c>
      <c r="D95" s="655" t="s">
        <v>6323</v>
      </c>
      <c r="E95" s="429" t="s">
        <v>6324</v>
      </c>
      <c r="F95" s="372" t="s">
        <v>166</v>
      </c>
      <c r="G95" s="373">
        <f t="shared" si="6"/>
        <v>2</v>
      </c>
      <c r="H95" s="430" t="s">
        <v>101</v>
      </c>
      <c r="I95" s="373">
        <f t="shared" ref="I95:I102" si="8">+IF(H95="Studying",5,IF(H95="Complete",1,IF(H95="Incomplete",2,IF(H95="Left",3,IF(H95="Dropped",4,"Error")))))</f>
        <v>1</v>
      </c>
      <c r="J95" s="373" t="e">
        <f>+IF(#REF!="Issued",1,IF(#REF!="Not Issued",2,"Nil"))</f>
        <v>#REF!</v>
      </c>
      <c r="K95" s="431" t="s">
        <v>6102</v>
      </c>
      <c r="L95" s="461"/>
      <c r="M95" s="429"/>
    </row>
    <row r="96" spans="1:17" ht="16.5" customHeight="1" x14ac:dyDescent="0.2">
      <c r="A96" s="370">
        <v>3</v>
      </c>
      <c r="B96" s="651" t="s">
        <v>6325</v>
      </c>
      <c r="C96" s="652">
        <v>77415</v>
      </c>
      <c r="D96" s="655" t="s">
        <v>6326</v>
      </c>
      <c r="E96" s="429" t="s">
        <v>6327</v>
      </c>
      <c r="F96" s="372" t="s">
        <v>166</v>
      </c>
      <c r="G96" s="373">
        <f t="shared" si="6"/>
        <v>2</v>
      </c>
      <c r="H96" s="430" t="s">
        <v>101</v>
      </c>
      <c r="I96" s="373">
        <f t="shared" si="8"/>
        <v>1</v>
      </c>
      <c r="J96" s="373" t="e">
        <f>+IF(#REF!="Issued",1,IF(#REF!="Not Issued",2,"Nil"))</f>
        <v>#REF!</v>
      </c>
      <c r="K96" s="431" t="s">
        <v>6106</v>
      </c>
      <c r="L96" s="461"/>
      <c r="M96" s="429"/>
    </row>
    <row r="97" spans="1:13" ht="16.5" customHeight="1" x14ac:dyDescent="0.2">
      <c r="A97" s="370">
        <f t="shared" si="7"/>
        <v>4</v>
      </c>
      <c r="B97" s="651" t="s">
        <v>6328</v>
      </c>
      <c r="C97" s="652">
        <v>77416</v>
      </c>
      <c r="D97" s="655" t="s">
        <v>6329</v>
      </c>
      <c r="E97" s="429" t="s">
        <v>6330</v>
      </c>
      <c r="F97" s="372" t="s">
        <v>141</v>
      </c>
      <c r="G97" s="373">
        <f t="shared" si="6"/>
        <v>1</v>
      </c>
      <c r="H97" s="430" t="s">
        <v>101</v>
      </c>
      <c r="I97" s="373">
        <f t="shared" si="8"/>
        <v>1</v>
      </c>
      <c r="J97" s="373" t="e">
        <f>+IF(#REF!="Issued",1,IF(#REF!="Not Issued",2,"Nil"))</f>
        <v>#REF!</v>
      </c>
      <c r="K97" s="431" t="s">
        <v>6110</v>
      </c>
      <c r="L97" s="461"/>
      <c r="M97" s="429"/>
    </row>
    <row r="98" spans="1:13" ht="16.5" customHeight="1" x14ac:dyDescent="0.2">
      <c r="A98" s="370">
        <f t="shared" si="7"/>
        <v>5</v>
      </c>
      <c r="B98" s="651" t="s">
        <v>6317</v>
      </c>
      <c r="C98" s="652">
        <v>77627</v>
      </c>
      <c r="D98" s="655" t="s">
        <v>6318</v>
      </c>
      <c r="E98" s="429" t="s">
        <v>1798</v>
      </c>
      <c r="F98" s="372" t="s">
        <v>166</v>
      </c>
      <c r="G98" s="373">
        <f t="shared" si="6"/>
        <v>2</v>
      </c>
      <c r="H98" s="430" t="s">
        <v>19</v>
      </c>
      <c r="I98" s="373">
        <f t="shared" si="8"/>
        <v>2</v>
      </c>
      <c r="J98" s="373" t="e">
        <f>+IF(#REF!="Issued",1,IF(#REF!="Not Issued",2,"Nil"))</f>
        <v>#REF!</v>
      </c>
      <c r="K98" s="431" t="s">
        <v>6113</v>
      </c>
      <c r="L98" s="461"/>
      <c r="M98" s="429"/>
    </row>
    <row r="99" spans="1:13" ht="16.5" customHeight="1" x14ac:dyDescent="0.2">
      <c r="A99" s="370">
        <f t="shared" si="7"/>
        <v>6</v>
      </c>
      <c r="B99" s="651" t="s">
        <v>6331</v>
      </c>
      <c r="C99" s="652">
        <v>77628</v>
      </c>
      <c r="D99" s="655" t="s">
        <v>6332</v>
      </c>
      <c r="E99" s="429" t="s">
        <v>6333</v>
      </c>
      <c r="F99" s="372" t="s">
        <v>141</v>
      </c>
      <c r="G99" s="373">
        <f t="shared" si="6"/>
        <v>1</v>
      </c>
      <c r="H99" s="430" t="s">
        <v>19</v>
      </c>
      <c r="I99" s="373">
        <f t="shared" si="8"/>
        <v>2</v>
      </c>
      <c r="J99" s="373" t="e">
        <f>+IF(#REF!="Issued",1,IF(#REF!="Not Issued",2,"Nil"))</f>
        <v>#REF!</v>
      </c>
      <c r="K99" s="431" t="s">
        <v>6117</v>
      </c>
      <c r="L99" s="461"/>
      <c r="M99" s="429"/>
    </row>
    <row r="100" spans="1:13" ht="16.5" customHeight="1" x14ac:dyDescent="0.2">
      <c r="A100" s="370">
        <f t="shared" si="7"/>
        <v>7</v>
      </c>
      <c r="B100" s="651" t="s">
        <v>6334</v>
      </c>
      <c r="C100" s="652">
        <v>77417</v>
      </c>
      <c r="D100" s="655" t="s">
        <v>6335</v>
      </c>
      <c r="E100" s="429" t="s">
        <v>6336</v>
      </c>
      <c r="F100" s="372" t="s">
        <v>166</v>
      </c>
      <c r="G100" s="373">
        <f t="shared" si="6"/>
        <v>2</v>
      </c>
      <c r="H100" s="430" t="s">
        <v>19</v>
      </c>
      <c r="I100" s="373">
        <f t="shared" si="8"/>
        <v>2</v>
      </c>
      <c r="J100" s="373" t="e">
        <f>+IF(#REF!="Issued",1,IF(#REF!="Not Issued",2,"Nil"))</f>
        <v>#REF!</v>
      </c>
      <c r="K100" s="431" t="s">
        <v>6120</v>
      </c>
      <c r="L100" s="461"/>
      <c r="M100" s="429"/>
    </row>
    <row r="101" spans="1:13" ht="16.5" customHeight="1" x14ac:dyDescent="0.2">
      <c r="A101" s="370">
        <f t="shared" si="7"/>
        <v>8</v>
      </c>
      <c r="B101" s="651" t="s">
        <v>6337</v>
      </c>
      <c r="C101" s="652">
        <v>77418</v>
      </c>
      <c r="D101" s="655" t="s">
        <v>6338</v>
      </c>
      <c r="E101" s="429" t="s">
        <v>5312</v>
      </c>
      <c r="F101" s="372" t="s">
        <v>141</v>
      </c>
      <c r="G101" s="373">
        <f t="shared" si="6"/>
        <v>1</v>
      </c>
      <c r="H101" s="430" t="s">
        <v>19</v>
      </c>
      <c r="I101" s="373">
        <f t="shared" si="8"/>
        <v>2</v>
      </c>
      <c r="J101" s="373" t="e">
        <f>+IF(#REF!="Issued",1,IF(#REF!="Not Issued",2,"Nil"))</f>
        <v>#REF!</v>
      </c>
      <c r="K101" s="431" t="s">
        <v>6124</v>
      </c>
      <c r="L101" s="461"/>
      <c r="M101" s="429"/>
    </row>
    <row r="102" spans="1:13" ht="16.5" customHeight="1" x14ac:dyDescent="0.2">
      <c r="A102" s="370">
        <f t="shared" si="7"/>
        <v>9</v>
      </c>
      <c r="B102" s="651" t="s">
        <v>6339</v>
      </c>
      <c r="C102" s="652">
        <v>77419</v>
      </c>
      <c r="D102" s="655" t="s">
        <v>6340</v>
      </c>
      <c r="E102" s="429" t="s">
        <v>6341</v>
      </c>
      <c r="F102" s="372" t="s">
        <v>166</v>
      </c>
      <c r="G102" s="373">
        <f t="shared" si="6"/>
        <v>2</v>
      </c>
      <c r="H102" s="430" t="s">
        <v>19</v>
      </c>
      <c r="I102" s="373">
        <f t="shared" si="8"/>
        <v>2</v>
      </c>
      <c r="J102" s="373" t="e">
        <f>+IF(#REF!="Issued",1,IF(#REF!="Not Issued",2,"Nil"))</f>
        <v>#REF!</v>
      </c>
      <c r="K102" s="431" t="s">
        <v>6128</v>
      </c>
      <c r="L102" s="461"/>
      <c r="M102" s="429"/>
    </row>
    <row r="103" spans="1:13" x14ac:dyDescent="0.2">
      <c r="C103" s="472"/>
    </row>
    <row r="104" spans="1:13" ht="13.5" thickBot="1" x14ac:dyDescent="0.25">
      <c r="C104" s="472"/>
    </row>
    <row r="105" spans="1:13" ht="15" x14ac:dyDescent="0.3">
      <c r="A105" s="440" t="s">
        <v>100</v>
      </c>
      <c r="B105" s="441">
        <f>+COUNTIF(G72:G102,1)</f>
        <v>9</v>
      </c>
      <c r="C105" s="442"/>
      <c r="D105" s="443" t="s">
        <v>101</v>
      </c>
      <c r="E105" s="444"/>
      <c r="F105" s="444"/>
      <c r="G105" s="445"/>
      <c r="H105" s="441">
        <f>+COUNTIF(I72:I102,1)</f>
        <v>5</v>
      </c>
      <c r="I105" s="444"/>
    </row>
    <row r="106" spans="1:13" ht="15" x14ac:dyDescent="0.3">
      <c r="A106" s="447" t="s">
        <v>112</v>
      </c>
      <c r="B106" s="448">
        <f>+COUNTIF(G72:G102,2)</f>
        <v>11</v>
      </c>
      <c r="C106" s="449"/>
      <c r="D106" s="450" t="s">
        <v>19</v>
      </c>
      <c r="E106" s="451"/>
      <c r="F106" s="451"/>
      <c r="G106" s="386"/>
      <c r="H106" s="448">
        <f>+COUNTIF(I72:I102,2)</f>
        <v>15</v>
      </c>
      <c r="I106" s="451"/>
    </row>
    <row r="107" spans="1:13" ht="15.75" thickBot="1" x14ac:dyDescent="0.35">
      <c r="A107" s="452" t="s">
        <v>0</v>
      </c>
      <c r="B107" s="453">
        <f>SUM(B105:B106)</f>
        <v>20</v>
      </c>
      <c r="C107" s="454"/>
      <c r="D107" s="455" t="s">
        <v>0</v>
      </c>
      <c r="E107" s="456"/>
      <c r="F107" s="456"/>
      <c r="G107" s="457"/>
      <c r="H107" s="458">
        <f>SUM(H105:H106)</f>
        <v>20</v>
      </c>
      <c r="I107" s="456"/>
    </row>
    <row r="108" spans="1:13" x14ac:dyDescent="0.2">
      <c r="C108" s="472"/>
    </row>
    <row r="109" spans="1:13" x14ac:dyDescent="0.2">
      <c r="C109" s="472"/>
    </row>
    <row r="110" spans="1:13" x14ac:dyDescent="0.2">
      <c r="C110" s="472"/>
    </row>
    <row r="111" spans="1:13" x14ac:dyDescent="0.2">
      <c r="C111" s="472"/>
    </row>
    <row r="112" spans="1:13" x14ac:dyDescent="0.2">
      <c r="C112" s="472"/>
    </row>
    <row r="113" spans="1:17" s="390" customFormat="1" x14ac:dyDescent="0.2">
      <c r="A113" s="359"/>
      <c r="B113" s="439"/>
      <c r="C113" s="472"/>
      <c r="E113" s="391"/>
      <c r="F113" s="392"/>
      <c r="G113" s="359"/>
      <c r="H113" s="359"/>
      <c r="I113" s="359"/>
      <c r="J113" s="359"/>
      <c r="K113" s="359"/>
      <c r="L113" s="400"/>
      <c r="M113" s="359"/>
      <c r="N113" s="359"/>
      <c r="O113" s="359"/>
      <c r="P113" s="360"/>
      <c r="Q113" s="359"/>
    </row>
    <row r="114" spans="1:17" s="390" customFormat="1" x14ac:dyDescent="0.2">
      <c r="A114" s="359"/>
      <c r="B114" s="439"/>
      <c r="C114" s="472"/>
      <c r="E114" s="391"/>
      <c r="F114" s="392"/>
      <c r="G114" s="359"/>
      <c r="H114" s="359"/>
      <c r="I114" s="359"/>
      <c r="J114" s="359"/>
      <c r="K114" s="359"/>
      <c r="L114" s="400"/>
      <c r="M114" s="359"/>
      <c r="N114" s="359"/>
      <c r="O114" s="359"/>
      <c r="P114" s="360"/>
      <c r="Q114" s="359"/>
    </row>
    <row r="115" spans="1:17" s="390" customFormat="1" x14ac:dyDescent="0.2">
      <c r="A115" s="359"/>
      <c r="B115" s="439"/>
      <c r="C115" s="472"/>
      <c r="E115" s="391"/>
      <c r="F115" s="392"/>
      <c r="G115" s="359"/>
      <c r="H115" s="359"/>
      <c r="I115" s="359"/>
      <c r="J115" s="359"/>
      <c r="K115" s="359"/>
      <c r="L115" s="400"/>
      <c r="M115" s="359"/>
      <c r="N115" s="359"/>
      <c r="O115" s="359"/>
      <c r="P115" s="360"/>
      <c r="Q115" s="359"/>
    </row>
    <row r="116" spans="1:17" s="390" customFormat="1" x14ac:dyDescent="0.2">
      <c r="A116" s="359"/>
      <c r="B116" s="439"/>
      <c r="C116" s="472"/>
      <c r="E116" s="391"/>
      <c r="F116" s="392"/>
      <c r="G116" s="359"/>
      <c r="H116" s="359"/>
      <c r="I116" s="359"/>
      <c r="J116" s="359"/>
      <c r="K116" s="359"/>
      <c r="L116" s="400"/>
      <c r="M116" s="359"/>
      <c r="N116" s="359"/>
      <c r="O116" s="359"/>
      <c r="P116" s="360"/>
      <c r="Q116" s="359"/>
    </row>
    <row r="117" spans="1:17" s="390" customFormat="1" x14ac:dyDescent="0.2">
      <c r="A117" s="359"/>
      <c r="B117" s="439"/>
      <c r="C117" s="472"/>
      <c r="E117" s="391"/>
      <c r="F117" s="392"/>
      <c r="G117" s="359"/>
      <c r="H117" s="359"/>
      <c r="I117" s="359"/>
      <c r="J117" s="359"/>
      <c r="K117" s="359"/>
      <c r="L117" s="400"/>
      <c r="M117" s="359"/>
      <c r="N117" s="359"/>
      <c r="O117" s="359"/>
      <c r="P117" s="360"/>
      <c r="Q117" s="359"/>
    </row>
    <row r="118" spans="1:17" s="390" customFormat="1" x14ac:dyDescent="0.2">
      <c r="A118" s="359"/>
      <c r="B118" s="439"/>
      <c r="C118" s="472"/>
      <c r="E118" s="391"/>
      <c r="F118" s="392"/>
      <c r="G118" s="359"/>
      <c r="H118" s="359"/>
      <c r="I118" s="359"/>
      <c r="J118" s="359"/>
      <c r="K118" s="359"/>
      <c r="L118" s="400"/>
      <c r="M118" s="359"/>
      <c r="N118" s="359"/>
      <c r="O118" s="359"/>
      <c r="P118" s="360"/>
      <c r="Q118" s="359"/>
    </row>
    <row r="119" spans="1:17" s="390" customFormat="1" x14ac:dyDescent="0.2">
      <c r="A119" s="359"/>
      <c r="B119" s="439"/>
      <c r="C119" s="472"/>
      <c r="E119" s="391"/>
      <c r="F119" s="392"/>
      <c r="G119" s="359"/>
      <c r="H119" s="359"/>
      <c r="I119" s="359"/>
      <c r="J119" s="359"/>
      <c r="K119" s="359"/>
      <c r="L119" s="400"/>
      <c r="M119" s="359"/>
      <c r="N119" s="359"/>
      <c r="O119" s="359"/>
      <c r="P119" s="360"/>
      <c r="Q119" s="359"/>
    </row>
    <row r="120" spans="1:17" s="390" customFormat="1" x14ac:dyDescent="0.2">
      <c r="A120" s="359"/>
      <c r="B120" s="439"/>
      <c r="C120" s="472"/>
      <c r="E120" s="391"/>
      <c r="F120" s="392"/>
      <c r="G120" s="359"/>
      <c r="H120" s="359"/>
      <c r="I120" s="359"/>
      <c r="J120" s="359"/>
      <c r="K120" s="359"/>
      <c r="L120" s="400"/>
      <c r="M120" s="359"/>
      <c r="N120" s="359"/>
      <c r="O120" s="359"/>
      <c r="P120" s="360"/>
      <c r="Q120" s="359"/>
    </row>
    <row r="121" spans="1:17" s="390" customFormat="1" x14ac:dyDescent="0.2">
      <c r="A121" s="359"/>
      <c r="B121" s="439"/>
      <c r="C121" s="472"/>
      <c r="E121" s="391"/>
      <c r="F121" s="392"/>
      <c r="G121" s="359"/>
      <c r="H121" s="359"/>
      <c r="I121" s="359"/>
      <c r="J121" s="359"/>
      <c r="K121" s="359"/>
      <c r="L121" s="400"/>
      <c r="M121" s="359"/>
      <c r="N121" s="359"/>
      <c r="O121" s="359"/>
      <c r="P121" s="360"/>
      <c r="Q121" s="359"/>
    </row>
    <row r="122" spans="1:17" s="390" customFormat="1" x14ac:dyDescent="0.2">
      <c r="A122" s="359"/>
      <c r="B122" s="439"/>
      <c r="C122" s="472"/>
      <c r="E122" s="391"/>
      <c r="F122" s="392"/>
      <c r="G122" s="359"/>
      <c r="H122" s="359"/>
      <c r="I122" s="359"/>
      <c r="J122" s="359"/>
      <c r="K122" s="359"/>
      <c r="L122" s="400"/>
      <c r="M122" s="359"/>
      <c r="N122" s="359"/>
      <c r="O122" s="359"/>
      <c r="P122" s="360"/>
      <c r="Q122" s="359"/>
    </row>
    <row r="123" spans="1:17" s="390" customFormat="1" x14ac:dyDescent="0.2">
      <c r="A123" s="359"/>
      <c r="B123" s="439"/>
      <c r="C123" s="472"/>
      <c r="E123" s="391"/>
      <c r="F123" s="392"/>
      <c r="G123" s="359"/>
      <c r="H123" s="359"/>
      <c r="I123" s="359"/>
      <c r="J123" s="359"/>
      <c r="K123" s="359"/>
      <c r="L123" s="400"/>
      <c r="M123" s="359"/>
      <c r="N123" s="359"/>
      <c r="O123" s="359"/>
      <c r="P123" s="360"/>
      <c r="Q123" s="359"/>
    </row>
    <row r="124" spans="1:17" s="390" customFormat="1" x14ac:dyDescent="0.2">
      <c r="A124" s="359"/>
      <c r="B124" s="439"/>
      <c r="C124" s="472"/>
      <c r="E124" s="391"/>
      <c r="F124" s="392"/>
      <c r="G124" s="359"/>
      <c r="H124" s="359"/>
      <c r="I124" s="359"/>
      <c r="J124" s="359"/>
      <c r="K124" s="359"/>
      <c r="L124" s="400"/>
      <c r="M124" s="359"/>
      <c r="N124" s="359"/>
      <c r="O124" s="359"/>
      <c r="P124" s="360"/>
      <c r="Q124" s="359"/>
    </row>
    <row r="125" spans="1:17" s="390" customFormat="1" x14ac:dyDescent="0.2">
      <c r="A125" s="359"/>
      <c r="B125" s="439"/>
      <c r="C125" s="472"/>
      <c r="E125" s="391"/>
      <c r="F125" s="392"/>
      <c r="G125" s="359"/>
      <c r="H125" s="359"/>
      <c r="I125" s="359"/>
      <c r="J125" s="359"/>
      <c r="K125" s="359"/>
      <c r="L125" s="400"/>
      <c r="M125" s="359"/>
      <c r="N125" s="359"/>
      <c r="O125" s="359"/>
      <c r="P125" s="360"/>
      <c r="Q125" s="359"/>
    </row>
    <row r="126" spans="1:17" s="390" customFormat="1" x14ac:dyDescent="0.2">
      <c r="A126" s="359"/>
      <c r="B126" s="439"/>
      <c r="C126" s="472"/>
      <c r="E126" s="391"/>
      <c r="F126" s="392"/>
      <c r="G126" s="359"/>
      <c r="H126" s="359"/>
      <c r="I126" s="359"/>
      <c r="J126" s="359"/>
      <c r="K126" s="359"/>
      <c r="L126" s="400"/>
      <c r="M126" s="359"/>
      <c r="N126" s="359"/>
      <c r="O126" s="359"/>
      <c r="P126" s="360"/>
      <c r="Q126" s="359"/>
    </row>
    <row r="127" spans="1:17" s="390" customFormat="1" x14ac:dyDescent="0.2">
      <c r="A127" s="359"/>
      <c r="B127" s="439"/>
      <c r="C127" s="472"/>
      <c r="E127" s="391"/>
      <c r="F127" s="392"/>
      <c r="G127" s="359"/>
      <c r="H127" s="359"/>
      <c r="I127" s="359"/>
      <c r="J127" s="359"/>
      <c r="K127" s="359"/>
      <c r="L127" s="400"/>
      <c r="M127" s="359"/>
      <c r="N127" s="359"/>
      <c r="O127" s="359"/>
      <c r="P127" s="360"/>
      <c r="Q127" s="359"/>
    </row>
    <row r="128" spans="1:17" s="390" customFormat="1" x14ac:dyDescent="0.2">
      <c r="A128" s="359"/>
      <c r="B128" s="439"/>
      <c r="C128" s="472"/>
      <c r="E128" s="391"/>
      <c r="F128" s="392"/>
      <c r="G128" s="359"/>
      <c r="H128" s="359"/>
      <c r="I128" s="359"/>
      <c r="J128" s="359"/>
      <c r="K128" s="359"/>
      <c r="L128" s="400"/>
      <c r="M128" s="359"/>
      <c r="N128" s="359"/>
      <c r="O128" s="359"/>
      <c r="P128" s="360"/>
      <c r="Q128" s="359"/>
    </row>
    <row r="129" spans="1:17" s="390" customFormat="1" x14ac:dyDescent="0.2">
      <c r="A129" s="359"/>
      <c r="B129" s="439"/>
      <c r="C129" s="472"/>
      <c r="E129" s="391"/>
      <c r="F129" s="392"/>
      <c r="G129" s="359"/>
      <c r="H129" s="359"/>
      <c r="I129" s="359"/>
      <c r="J129" s="359"/>
      <c r="K129" s="359"/>
      <c r="L129" s="400"/>
      <c r="M129" s="359"/>
      <c r="N129" s="359"/>
      <c r="O129" s="359"/>
      <c r="P129" s="360"/>
      <c r="Q129" s="359"/>
    </row>
    <row r="130" spans="1:17" s="390" customFormat="1" x14ac:dyDescent="0.2">
      <c r="A130" s="359"/>
      <c r="B130" s="439"/>
      <c r="C130" s="472"/>
      <c r="E130" s="391"/>
      <c r="F130" s="392"/>
      <c r="G130" s="359"/>
      <c r="H130" s="359"/>
      <c r="I130" s="359"/>
      <c r="J130" s="359"/>
      <c r="K130" s="359"/>
      <c r="L130" s="400"/>
      <c r="M130" s="359"/>
      <c r="N130" s="359"/>
      <c r="O130" s="359"/>
      <c r="P130" s="360"/>
      <c r="Q130" s="359"/>
    </row>
    <row r="131" spans="1:17" s="390" customFormat="1" x14ac:dyDescent="0.2">
      <c r="A131" s="359"/>
      <c r="B131" s="439"/>
      <c r="C131" s="472"/>
      <c r="E131" s="391"/>
      <c r="F131" s="392"/>
      <c r="G131" s="359"/>
      <c r="H131" s="359"/>
      <c r="I131" s="359"/>
      <c r="J131" s="359"/>
      <c r="K131" s="359"/>
      <c r="L131" s="400"/>
      <c r="M131" s="359"/>
      <c r="N131" s="359"/>
      <c r="O131" s="359"/>
      <c r="P131" s="360"/>
      <c r="Q131" s="359"/>
    </row>
    <row r="132" spans="1:17" s="390" customFormat="1" x14ac:dyDescent="0.2">
      <c r="A132" s="359"/>
      <c r="B132" s="439"/>
      <c r="C132" s="472"/>
      <c r="E132" s="391"/>
      <c r="F132" s="392"/>
      <c r="G132" s="359"/>
      <c r="H132" s="359"/>
      <c r="I132" s="359"/>
      <c r="J132" s="359"/>
      <c r="K132" s="359"/>
      <c r="L132" s="400"/>
      <c r="M132" s="359"/>
      <c r="N132" s="359"/>
      <c r="O132" s="359"/>
      <c r="P132" s="360"/>
      <c r="Q132" s="359"/>
    </row>
    <row r="133" spans="1:17" s="390" customFormat="1" x14ac:dyDescent="0.2">
      <c r="A133" s="359"/>
      <c r="B133" s="439"/>
      <c r="C133" s="472"/>
      <c r="E133" s="391"/>
      <c r="F133" s="392"/>
      <c r="G133" s="359"/>
      <c r="H133" s="359"/>
      <c r="I133" s="359"/>
      <c r="J133" s="359"/>
      <c r="K133" s="359"/>
      <c r="L133" s="400"/>
      <c r="M133" s="359"/>
      <c r="N133" s="359"/>
      <c r="O133" s="359"/>
      <c r="P133" s="360"/>
      <c r="Q133" s="359"/>
    </row>
    <row r="134" spans="1:17" s="390" customFormat="1" x14ac:dyDescent="0.2">
      <c r="A134" s="359"/>
      <c r="B134" s="439"/>
      <c r="C134" s="472"/>
      <c r="E134" s="391"/>
      <c r="F134" s="392"/>
      <c r="G134" s="359"/>
      <c r="H134" s="359"/>
      <c r="I134" s="359"/>
      <c r="J134" s="359"/>
      <c r="K134" s="359"/>
      <c r="L134" s="400"/>
      <c r="M134" s="359"/>
      <c r="N134" s="359"/>
      <c r="O134" s="359"/>
      <c r="P134" s="360"/>
      <c r="Q134" s="359"/>
    </row>
    <row r="135" spans="1:17" s="390" customFormat="1" x14ac:dyDescent="0.2">
      <c r="A135" s="359"/>
      <c r="B135" s="439"/>
      <c r="C135" s="472"/>
      <c r="E135" s="391"/>
      <c r="F135" s="392"/>
      <c r="G135" s="359"/>
      <c r="H135" s="359"/>
      <c r="I135" s="359"/>
      <c r="J135" s="359"/>
      <c r="K135" s="359"/>
      <c r="L135" s="400"/>
      <c r="M135" s="359"/>
      <c r="N135" s="359"/>
      <c r="O135" s="359"/>
      <c r="P135" s="360"/>
      <c r="Q135" s="359"/>
    </row>
    <row r="136" spans="1:17" s="390" customFormat="1" x14ac:dyDescent="0.2">
      <c r="A136" s="359"/>
      <c r="B136" s="439"/>
      <c r="C136" s="472"/>
      <c r="E136" s="391"/>
      <c r="F136" s="392"/>
      <c r="G136" s="359"/>
      <c r="H136" s="359"/>
      <c r="I136" s="359"/>
      <c r="J136" s="359"/>
      <c r="K136" s="359"/>
      <c r="L136" s="400"/>
      <c r="M136" s="359"/>
      <c r="N136" s="359"/>
      <c r="O136" s="359"/>
      <c r="P136" s="360"/>
      <c r="Q136" s="359"/>
    </row>
    <row r="137" spans="1:17" s="390" customFormat="1" x14ac:dyDescent="0.2">
      <c r="A137" s="359"/>
      <c r="B137" s="439"/>
      <c r="C137" s="472"/>
      <c r="E137" s="391"/>
      <c r="F137" s="392"/>
      <c r="G137" s="359"/>
      <c r="H137" s="359"/>
      <c r="I137" s="359"/>
      <c r="J137" s="359"/>
      <c r="K137" s="359"/>
      <c r="L137" s="400"/>
      <c r="M137" s="359"/>
      <c r="N137" s="359"/>
      <c r="O137" s="359"/>
      <c r="P137" s="360"/>
      <c r="Q137" s="359"/>
    </row>
    <row r="138" spans="1:17" s="390" customFormat="1" x14ac:dyDescent="0.2">
      <c r="A138" s="359"/>
      <c r="B138" s="439"/>
      <c r="C138" s="472"/>
      <c r="E138" s="391"/>
      <c r="F138" s="392"/>
      <c r="G138" s="359"/>
      <c r="H138" s="359"/>
      <c r="I138" s="359"/>
      <c r="J138" s="359"/>
      <c r="K138" s="359"/>
      <c r="L138" s="400"/>
      <c r="M138" s="359"/>
      <c r="N138" s="359"/>
      <c r="O138" s="359"/>
      <c r="P138" s="360"/>
      <c r="Q138" s="359"/>
    </row>
    <row r="139" spans="1:17" s="390" customFormat="1" x14ac:dyDescent="0.2">
      <c r="A139" s="359"/>
      <c r="B139" s="439"/>
      <c r="C139" s="472"/>
      <c r="E139" s="391"/>
      <c r="F139" s="392"/>
      <c r="G139" s="359"/>
      <c r="H139" s="359"/>
      <c r="I139" s="359"/>
      <c r="J139" s="359"/>
      <c r="K139" s="359"/>
      <c r="L139" s="400"/>
      <c r="M139" s="359"/>
      <c r="N139" s="359"/>
      <c r="O139" s="359"/>
      <c r="P139" s="360"/>
      <c r="Q139" s="359"/>
    </row>
    <row r="140" spans="1:17" s="390" customFormat="1" x14ac:dyDescent="0.2">
      <c r="A140" s="359"/>
      <c r="B140" s="439"/>
      <c r="C140" s="472"/>
      <c r="E140" s="391"/>
      <c r="F140" s="392"/>
      <c r="G140" s="359"/>
      <c r="H140" s="359"/>
      <c r="I140" s="359"/>
      <c r="J140" s="359"/>
      <c r="K140" s="359"/>
      <c r="L140" s="400"/>
      <c r="M140" s="359"/>
      <c r="N140" s="359"/>
      <c r="O140" s="359"/>
      <c r="P140" s="360"/>
      <c r="Q140" s="359"/>
    </row>
    <row r="141" spans="1:17" s="390" customFormat="1" x14ac:dyDescent="0.2">
      <c r="A141" s="359"/>
      <c r="B141" s="439"/>
      <c r="C141" s="472"/>
      <c r="E141" s="391"/>
      <c r="F141" s="392"/>
      <c r="G141" s="359"/>
      <c r="H141" s="359"/>
      <c r="I141" s="359"/>
      <c r="J141" s="359"/>
      <c r="K141" s="359"/>
      <c r="L141" s="400"/>
      <c r="M141" s="359"/>
      <c r="N141" s="359"/>
      <c r="O141" s="359"/>
      <c r="P141" s="360"/>
      <c r="Q141" s="359"/>
    </row>
    <row r="142" spans="1:17" s="390" customFormat="1" x14ac:dyDescent="0.2">
      <c r="A142" s="359"/>
      <c r="B142" s="439"/>
      <c r="C142" s="472"/>
      <c r="E142" s="391"/>
      <c r="F142" s="392"/>
      <c r="G142" s="359"/>
      <c r="H142" s="359"/>
      <c r="I142" s="359"/>
      <c r="J142" s="359"/>
      <c r="K142" s="359"/>
      <c r="L142" s="400"/>
      <c r="M142" s="359"/>
      <c r="N142" s="359"/>
      <c r="O142" s="359"/>
      <c r="P142" s="360"/>
      <c r="Q142" s="359"/>
    </row>
    <row r="143" spans="1:17" s="390" customFormat="1" x14ac:dyDescent="0.2">
      <c r="A143" s="359"/>
      <c r="B143" s="439"/>
      <c r="C143" s="472"/>
      <c r="E143" s="391"/>
      <c r="F143" s="392"/>
      <c r="G143" s="359"/>
      <c r="H143" s="359"/>
      <c r="I143" s="359"/>
      <c r="J143" s="359"/>
      <c r="K143" s="359"/>
      <c r="L143" s="400"/>
      <c r="M143" s="359"/>
      <c r="N143" s="359"/>
      <c r="O143" s="359"/>
      <c r="P143" s="360"/>
      <c r="Q143" s="359"/>
    </row>
    <row r="144" spans="1:17" s="390" customFormat="1" x14ac:dyDescent="0.2">
      <c r="A144" s="359"/>
      <c r="B144" s="439"/>
      <c r="C144" s="472"/>
      <c r="E144" s="391"/>
      <c r="F144" s="392"/>
      <c r="G144" s="359"/>
      <c r="H144" s="359"/>
      <c r="I144" s="359"/>
      <c r="J144" s="359"/>
      <c r="K144" s="359"/>
      <c r="L144" s="400"/>
      <c r="M144" s="359"/>
      <c r="N144" s="359"/>
      <c r="O144" s="359"/>
      <c r="P144" s="360"/>
      <c r="Q144" s="359"/>
    </row>
    <row r="145" spans="1:17" s="390" customFormat="1" x14ac:dyDescent="0.2">
      <c r="A145" s="359"/>
      <c r="B145" s="439"/>
      <c r="C145" s="472"/>
      <c r="E145" s="391"/>
      <c r="F145" s="392"/>
      <c r="G145" s="359"/>
      <c r="H145" s="359"/>
      <c r="I145" s="359"/>
      <c r="J145" s="359"/>
      <c r="K145" s="359"/>
      <c r="L145" s="400"/>
      <c r="M145" s="359"/>
      <c r="N145" s="359"/>
      <c r="O145" s="359"/>
      <c r="P145" s="360"/>
      <c r="Q145" s="359"/>
    </row>
    <row r="146" spans="1:17" s="390" customFormat="1" x14ac:dyDescent="0.2">
      <c r="A146" s="359"/>
      <c r="B146" s="439"/>
      <c r="C146" s="472"/>
      <c r="E146" s="391"/>
      <c r="F146" s="392"/>
      <c r="G146" s="359"/>
      <c r="H146" s="359"/>
      <c r="I146" s="359"/>
      <c r="J146" s="359"/>
      <c r="K146" s="359"/>
      <c r="L146" s="400"/>
      <c r="M146" s="359"/>
      <c r="N146" s="359"/>
      <c r="O146" s="359"/>
      <c r="P146" s="360"/>
      <c r="Q146" s="359"/>
    </row>
    <row r="147" spans="1:17" s="390" customFormat="1" x14ac:dyDescent="0.2">
      <c r="A147" s="359"/>
      <c r="B147" s="439"/>
      <c r="C147" s="472"/>
      <c r="E147" s="391"/>
      <c r="F147" s="392"/>
      <c r="G147" s="359"/>
      <c r="H147" s="359"/>
      <c r="I147" s="359"/>
      <c r="J147" s="359"/>
      <c r="K147" s="359"/>
      <c r="L147" s="400"/>
      <c r="M147" s="359"/>
      <c r="N147" s="359"/>
      <c r="O147" s="359"/>
      <c r="P147" s="360"/>
      <c r="Q147" s="359"/>
    </row>
    <row r="148" spans="1:17" s="390" customFormat="1" x14ac:dyDescent="0.2">
      <c r="A148" s="359"/>
      <c r="B148" s="439"/>
      <c r="C148" s="472"/>
      <c r="E148" s="391"/>
      <c r="F148" s="392"/>
      <c r="G148" s="359"/>
      <c r="H148" s="359"/>
      <c r="I148" s="359"/>
      <c r="J148" s="359"/>
      <c r="K148" s="359"/>
      <c r="L148" s="400"/>
      <c r="M148" s="359"/>
      <c r="N148" s="359"/>
      <c r="O148" s="359"/>
      <c r="P148" s="360"/>
      <c r="Q148" s="359"/>
    </row>
    <row r="149" spans="1:17" s="390" customFormat="1" x14ac:dyDescent="0.2">
      <c r="A149" s="359"/>
      <c r="B149" s="439"/>
      <c r="C149" s="472"/>
      <c r="E149" s="391"/>
      <c r="F149" s="392"/>
      <c r="G149" s="359"/>
      <c r="H149" s="359"/>
      <c r="I149" s="359"/>
      <c r="J149" s="359"/>
      <c r="K149" s="359"/>
      <c r="L149" s="400"/>
      <c r="M149" s="359"/>
      <c r="N149" s="359"/>
      <c r="O149" s="359"/>
      <c r="P149" s="360"/>
      <c r="Q149" s="359"/>
    </row>
    <row r="150" spans="1:17" s="390" customFormat="1" x14ac:dyDescent="0.2">
      <c r="A150" s="359"/>
      <c r="B150" s="439"/>
      <c r="C150" s="472"/>
      <c r="E150" s="391"/>
      <c r="F150" s="392"/>
      <c r="G150" s="359"/>
      <c r="H150" s="359"/>
      <c r="I150" s="359"/>
      <c r="J150" s="359"/>
      <c r="K150" s="359"/>
      <c r="L150" s="400"/>
      <c r="M150" s="359"/>
      <c r="N150" s="359"/>
      <c r="O150" s="359"/>
      <c r="P150" s="360"/>
      <c r="Q150" s="359"/>
    </row>
    <row r="151" spans="1:17" s="390" customFormat="1" x14ac:dyDescent="0.2">
      <c r="A151" s="359"/>
      <c r="B151" s="439"/>
      <c r="C151" s="472"/>
      <c r="E151" s="391"/>
      <c r="F151" s="392"/>
      <c r="G151" s="359"/>
      <c r="H151" s="359"/>
      <c r="I151" s="359"/>
      <c r="J151" s="359"/>
      <c r="K151" s="359"/>
      <c r="L151" s="400"/>
      <c r="M151" s="359"/>
      <c r="N151" s="359"/>
      <c r="O151" s="359"/>
      <c r="P151" s="360"/>
      <c r="Q151" s="359"/>
    </row>
    <row r="152" spans="1:17" s="390" customFormat="1" x14ac:dyDescent="0.2">
      <c r="A152" s="359"/>
      <c r="B152" s="439"/>
      <c r="C152" s="472"/>
      <c r="E152" s="391"/>
      <c r="F152" s="392"/>
      <c r="G152" s="359"/>
      <c r="H152" s="359"/>
      <c r="I152" s="359"/>
      <c r="J152" s="359"/>
      <c r="K152" s="359"/>
      <c r="L152" s="400"/>
      <c r="M152" s="359"/>
      <c r="N152" s="359"/>
      <c r="O152" s="359"/>
      <c r="P152" s="360"/>
      <c r="Q152" s="359"/>
    </row>
    <row r="153" spans="1:17" s="390" customFormat="1" x14ac:dyDescent="0.2">
      <c r="A153" s="359"/>
      <c r="B153" s="439"/>
      <c r="C153" s="472"/>
      <c r="E153" s="391"/>
      <c r="F153" s="392"/>
      <c r="G153" s="359"/>
      <c r="H153" s="359"/>
      <c r="I153" s="359"/>
      <c r="J153" s="359"/>
      <c r="K153" s="359"/>
      <c r="L153" s="400"/>
      <c r="M153" s="359"/>
      <c r="N153" s="359"/>
      <c r="O153" s="359"/>
      <c r="P153" s="360"/>
      <c r="Q153" s="359"/>
    </row>
    <row r="154" spans="1:17" s="390" customFormat="1" x14ac:dyDescent="0.2">
      <c r="A154" s="359"/>
      <c r="B154" s="439"/>
      <c r="C154" s="472"/>
      <c r="E154" s="391"/>
      <c r="F154" s="392"/>
      <c r="G154" s="359"/>
      <c r="H154" s="359"/>
      <c r="I154" s="359"/>
      <c r="J154" s="359"/>
      <c r="K154" s="359"/>
      <c r="L154" s="400"/>
      <c r="M154" s="359"/>
      <c r="N154" s="359"/>
      <c r="O154" s="359"/>
      <c r="P154" s="360"/>
      <c r="Q154" s="359"/>
    </row>
    <row r="155" spans="1:17" s="390" customFormat="1" x14ac:dyDescent="0.2">
      <c r="A155" s="359"/>
      <c r="B155" s="439"/>
      <c r="C155" s="472"/>
      <c r="E155" s="391"/>
      <c r="F155" s="392"/>
      <c r="G155" s="359"/>
      <c r="H155" s="359"/>
      <c r="I155" s="359"/>
      <c r="J155" s="359"/>
      <c r="K155" s="359"/>
      <c r="L155" s="400"/>
      <c r="M155" s="359"/>
      <c r="N155" s="359"/>
      <c r="O155" s="359"/>
      <c r="P155" s="360"/>
      <c r="Q155" s="359"/>
    </row>
    <row r="156" spans="1:17" s="390" customFormat="1" x14ac:dyDescent="0.2">
      <c r="A156" s="359"/>
      <c r="B156" s="439"/>
      <c r="C156" s="472"/>
      <c r="E156" s="391"/>
      <c r="F156" s="392"/>
      <c r="G156" s="359"/>
      <c r="H156" s="359"/>
      <c r="I156" s="359"/>
      <c r="J156" s="359"/>
      <c r="K156" s="359"/>
      <c r="L156" s="400"/>
      <c r="M156" s="359"/>
      <c r="N156" s="359"/>
      <c r="O156" s="359"/>
      <c r="P156" s="360"/>
      <c r="Q156" s="359"/>
    </row>
    <row r="157" spans="1:17" s="390" customFormat="1" x14ac:dyDescent="0.2">
      <c r="A157" s="359"/>
      <c r="B157" s="439"/>
      <c r="C157" s="472"/>
      <c r="E157" s="391"/>
      <c r="F157" s="392"/>
      <c r="G157" s="359"/>
      <c r="H157" s="359"/>
      <c r="I157" s="359"/>
      <c r="J157" s="359"/>
      <c r="K157" s="359"/>
      <c r="L157" s="400"/>
      <c r="M157" s="359"/>
      <c r="N157" s="359"/>
      <c r="O157" s="359"/>
      <c r="P157" s="360"/>
      <c r="Q157" s="359"/>
    </row>
    <row r="158" spans="1:17" s="390" customFormat="1" x14ac:dyDescent="0.2">
      <c r="A158" s="359"/>
      <c r="B158" s="439"/>
      <c r="C158" s="472"/>
      <c r="E158" s="391"/>
      <c r="F158" s="392"/>
      <c r="G158" s="359"/>
      <c r="H158" s="359"/>
      <c r="I158" s="359"/>
      <c r="J158" s="359"/>
      <c r="K158" s="359"/>
      <c r="L158" s="400"/>
      <c r="M158" s="359"/>
      <c r="N158" s="359"/>
      <c r="O158" s="359"/>
      <c r="P158" s="360"/>
      <c r="Q158" s="359"/>
    </row>
    <row r="159" spans="1:17" s="390" customFormat="1" x14ac:dyDescent="0.2">
      <c r="A159" s="359"/>
      <c r="B159" s="439"/>
      <c r="C159" s="472"/>
      <c r="E159" s="391"/>
      <c r="F159" s="392"/>
      <c r="G159" s="359"/>
      <c r="H159" s="359"/>
      <c r="I159" s="359"/>
      <c r="J159" s="359"/>
      <c r="K159" s="359"/>
      <c r="L159" s="400"/>
      <c r="M159" s="359"/>
      <c r="N159" s="359"/>
      <c r="O159" s="359"/>
      <c r="P159" s="360"/>
      <c r="Q159" s="359"/>
    </row>
    <row r="160" spans="1:17" s="390" customFormat="1" x14ac:dyDescent="0.2">
      <c r="A160" s="359"/>
      <c r="B160" s="439"/>
      <c r="C160" s="472"/>
      <c r="E160" s="391"/>
      <c r="F160" s="392"/>
      <c r="G160" s="359"/>
      <c r="H160" s="359"/>
      <c r="I160" s="359"/>
      <c r="J160" s="359"/>
      <c r="K160" s="359"/>
      <c r="L160" s="400"/>
      <c r="M160" s="359"/>
      <c r="N160" s="359"/>
      <c r="O160" s="359"/>
      <c r="P160" s="360"/>
      <c r="Q160" s="359"/>
    </row>
    <row r="161" spans="1:17" s="390" customFormat="1" x14ac:dyDescent="0.2">
      <c r="A161" s="359"/>
      <c r="B161" s="439"/>
      <c r="C161" s="472"/>
      <c r="E161" s="391"/>
      <c r="F161" s="392"/>
      <c r="G161" s="359"/>
      <c r="H161" s="359"/>
      <c r="I161" s="359"/>
      <c r="J161" s="359"/>
      <c r="K161" s="359"/>
      <c r="L161" s="400"/>
      <c r="M161" s="359"/>
      <c r="N161" s="359"/>
      <c r="O161" s="359"/>
      <c r="P161" s="360"/>
      <c r="Q161" s="359"/>
    </row>
    <row r="162" spans="1:17" s="390" customFormat="1" x14ac:dyDescent="0.2">
      <c r="A162" s="359"/>
      <c r="B162" s="439"/>
      <c r="C162" s="472"/>
      <c r="E162" s="391"/>
      <c r="F162" s="392"/>
      <c r="G162" s="359"/>
      <c r="H162" s="359"/>
      <c r="I162" s="359"/>
      <c r="J162" s="359"/>
      <c r="K162" s="359"/>
      <c r="L162" s="400"/>
      <c r="M162" s="359"/>
      <c r="N162" s="359"/>
      <c r="O162" s="359"/>
      <c r="P162" s="360"/>
      <c r="Q162" s="359"/>
    </row>
    <row r="163" spans="1:17" s="390" customFormat="1" x14ac:dyDescent="0.2">
      <c r="A163" s="359"/>
      <c r="B163" s="439"/>
      <c r="C163" s="472"/>
      <c r="E163" s="391"/>
      <c r="F163" s="392"/>
      <c r="G163" s="359"/>
      <c r="H163" s="359"/>
      <c r="I163" s="359"/>
      <c r="J163" s="359"/>
      <c r="K163" s="359"/>
      <c r="L163" s="400"/>
      <c r="M163" s="359"/>
      <c r="N163" s="359"/>
      <c r="O163" s="359"/>
      <c r="P163" s="360"/>
      <c r="Q163" s="359"/>
    </row>
    <row r="164" spans="1:17" s="390" customFormat="1" x14ac:dyDescent="0.2">
      <c r="A164" s="359"/>
      <c r="B164" s="439"/>
      <c r="C164" s="472"/>
      <c r="E164" s="391"/>
      <c r="F164" s="392"/>
      <c r="G164" s="359"/>
      <c r="H164" s="359"/>
      <c r="I164" s="359"/>
      <c r="J164" s="359"/>
      <c r="K164" s="359"/>
      <c r="L164" s="400"/>
      <c r="M164" s="359"/>
      <c r="N164" s="359"/>
      <c r="O164" s="359"/>
      <c r="P164" s="360"/>
      <c r="Q164" s="359"/>
    </row>
    <row r="165" spans="1:17" s="390" customFormat="1" x14ac:dyDescent="0.2">
      <c r="A165" s="359"/>
      <c r="B165" s="439"/>
      <c r="C165" s="472"/>
      <c r="E165" s="391"/>
      <c r="F165" s="392"/>
      <c r="G165" s="359"/>
      <c r="H165" s="359"/>
      <c r="I165" s="359"/>
      <c r="J165" s="359"/>
      <c r="K165" s="359"/>
      <c r="L165" s="400"/>
      <c r="M165" s="359"/>
      <c r="N165" s="359"/>
      <c r="O165" s="359"/>
      <c r="P165" s="360"/>
      <c r="Q165" s="359"/>
    </row>
    <row r="166" spans="1:17" s="390" customFormat="1" x14ac:dyDescent="0.2">
      <c r="A166" s="359"/>
      <c r="B166" s="439"/>
      <c r="C166" s="472"/>
      <c r="E166" s="391"/>
      <c r="F166" s="392"/>
      <c r="G166" s="359"/>
      <c r="H166" s="359"/>
      <c r="I166" s="359"/>
      <c r="J166" s="359"/>
      <c r="K166" s="359"/>
      <c r="L166" s="400"/>
      <c r="M166" s="359"/>
      <c r="N166" s="359"/>
      <c r="O166" s="359"/>
      <c r="P166" s="360"/>
      <c r="Q166" s="359"/>
    </row>
    <row r="167" spans="1:17" s="390" customFormat="1" x14ac:dyDescent="0.2">
      <c r="A167" s="359"/>
      <c r="B167" s="439"/>
      <c r="C167" s="472"/>
      <c r="E167" s="391"/>
      <c r="F167" s="392"/>
      <c r="G167" s="359"/>
      <c r="H167" s="359"/>
      <c r="I167" s="359"/>
      <c r="J167" s="359"/>
      <c r="K167" s="359"/>
      <c r="L167" s="400"/>
      <c r="M167" s="359"/>
      <c r="N167" s="359"/>
      <c r="O167" s="359"/>
      <c r="P167" s="360"/>
      <c r="Q167" s="359"/>
    </row>
    <row r="168" spans="1:17" s="390" customFormat="1" x14ac:dyDescent="0.2">
      <c r="A168" s="359"/>
      <c r="B168" s="439"/>
      <c r="C168" s="472"/>
      <c r="E168" s="391"/>
      <c r="F168" s="392"/>
      <c r="G168" s="359"/>
      <c r="H168" s="359"/>
      <c r="I168" s="359"/>
      <c r="J168" s="359"/>
      <c r="K168" s="359"/>
      <c r="L168" s="400"/>
      <c r="M168" s="359"/>
      <c r="N168" s="359"/>
      <c r="O168" s="359"/>
      <c r="P168" s="360"/>
      <c r="Q168" s="359"/>
    </row>
    <row r="169" spans="1:17" s="390" customFormat="1" x14ac:dyDescent="0.2">
      <c r="A169" s="359"/>
      <c r="B169" s="439"/>
      <c r="C169" s="472"/>
      <c r="E169" s="391"/>
      <c r="F169" s="392"/>
      <c r="G169" s="359"/>
      <c r="H169" s="359"/>
      <c r="I169" s="359"/>
      <c r="J169" s="359"/>
      <c r="K169" s="359"/>
      <c r="L169" s="400"/>
      <c r="M169" s="359"/>
      <c r="N169" s="359"/>
      <c r="O169" s="359"/>
      <c r="P169" s="360"/>
      <c r="Q169" s="359"/>
    </row>
    <row r="170" spans="1:17" s="390" customFormat="1" x14ac:dyDescent="0.2">
      <c r="A170" s="359"/>
      <c r="B170" s="439"/>
      <c r="C170" s="472"/>
      <c r="E170" s="391"/>
      <c r="F170" s="392"/>
      <c r="G170" s="359"/>
      <c r="H170" s="359"/>
      <c r="I170" s="359"/>
      <c r="J170" s="359"/>
      <c r="K170" s="359"/>
      <c r="L170" s="400"/>
      <c r="M170" s="359"/>
      <c r="N170" s="359"/>
      <c r="O170" s="359"/>
      <c r="P170" s="360"/>
      <c r="Q170" s="359"/>
    </row>
    <row r="171" spans="1:17" s="390" customFormat="1" x14ac:dyDescent="0.2">
      <c r="A171" s="359"/>
      <c r="B171" s="439"/>
      <c r="C171" s="472"/>
      <c r="E171" s="391"/>
      <c r="F171" s="392"/>
      <c r="G171" s="359"/>
      <c r="H171" s="359"/>
      <c r="I171" s="359"/>
      <c r="J171" s="359"/>
      <c r="K171" s="359"/>
      <c r="L171" s="400"/>
      <c r="M171" s="359"/>
      <c r="N171" s="359"/>
      <c r="O171" s="359"/>
      <c r="P171" s="360"/>
      <c r="Q171" s="359"/>
    </row>
    <row r="172" spans="1:17" s="390" customFormat="1" x14ac:dyDescent="0.2">
      <c r="A172" s="359"/>
      <c r="B172" s="439"/>
      <c r="C172" s="472"/>
      <c r="E172" s="391"/>
      <c r="F172" s="392"/>
      <c r="G172" s="359"/>
      <c r="H172" s="359"/>
      <c r="I172" s="359"/>
      <c r="J172" s="359"/>
      <c r="K172" s="359"/>
      <c r="L172" s="400"/>
      <c r="M172" s="359"/>
      <c r="N172" s="359"/>
      <c r="O172" s="359"/>
      <c r="P172" s="360"/>
      <c r="Q172" s="359"/>
    </row>
    <row r="173" spans="1:17" s="390" customFormat="1" x14ac:dyDescent="0.2">
      <c r="A173" s="359"/>
      <c r="B173" s="439"/>
      <c r="C173" s="472"/>
      <c r="E173" s="391"/>
      <c r="F173" s="392"/>
      <c r="G173" s="359"/>
      <c r="H173" s="359"/>
      <c r="I173" s="359"/>
      <c r="J173" s="359"/>
      <c r="K173" s="359"/>
      <c r="L173" s="400"/>
      <c r="M173" s="359"/>
      <c r="N173" s="359"/>
      <c r="O173" s="359"/>
      <c r="P173" s="360"/>
      <c r="Q173" s="359"/>
    </row>
    <row r="174" spans="1:17" s="390" customFormat="1" x14ac:dyDescent="0.2">
      <c r="A174" s="359"/>
      <c r="B174" s="439"/>
      <c r="C174" s="472"/>
      <c r="E174" s="391"/>
      <c r="F174" s="392"/>
      <c r="G174" s="359"/>
      <c r="H174" s="359"/>
      <c r="I174" s="359"/>
      <c r="J174" s="359"/>
      <c r="K174" s="359"/>
      <c r="L174" s="400"/>
      <c r="M174" s="359"/>
      <c r="N174" s="359"/>
      <c r="O174" s="359"/>
      <c r="P174" s="360"/>
      <c r="Q174" s="359"/>
    </row>
    <row r="175" spans="1:17" s="390" customFormat="1" x14ac:dyDescent="0.2">
      <c r="A175" s="359"/>
      <c r="B175" s="439"/>
      <c r="C175" s="472"/>
      <c r="E175" s="391"/>
      <c r="F175" s="392"/>
      <c r="G175" s="359"/>
      <c r="H175" s="359"/>
      <c r="I175" s="359"/>
      <c r="J175" s="359"/>
      <c r="K175" s="359"/>
      <c r="L175" s="400"/>
      <c r="M175" s="359"/>
      <c r="N175" s="359"/>
      <c r="O175" s="359"/>
      <c r="P175" s="360"/>
      <c r="Q175" s="359"/>
    </row>
    <row r="176" spans="1:17" s="390" customFormat="1" x14ac:dyDescent="0.2">
      <c r="A176" s="359"/>
      <c r="B176" s="439"/>
      <c r="C176" s="472"/>
      <c r="E176" s="391"/>
      <c r="F176" s="392"/>
      <c r="G176" s="359"/>
      <c r="H176" s="359"/>
      <c r="I176" s="359"/>
      <c r="J176" s="359"/>
      <c r="K176" s="359"/>
      <c r="L176" s="400"/>
      <c r="M176" s="359"/>
      <c r="N176" s="359"/>
      <c r="O176" s="359"/>
      <c r="P176" s="360"/>
      <c r="Q176" s="359"/>
    </row>
    <row r="177" spans="1:17" s="390" customFormat="1" x14ac:dyDescent="0.2">
      <c r="A177" s="359"/>
      <c r="B177" s="439"/>
      <c r="C177" s="472"/>
      <c r="E177" s="391"/>
      <c r="F177" s="392"/>
      <c r="G177" s="359"/>
      <c r="H177" s="359"/>
      <c r="I177" s="359"/>
      <c r="J177" s="359"/>
      <c r="K177" s="359"/>
      <c r="L177" s="400"/>
      <c r="M177" s="359"/>
      <c r="N177" s="359"/>
      <c r="O177" s="359"/>
      <c r="P177" s="360"/>
      <c r="Q177" s="359"/>
    </row>
    <row r="178" spans="1:17" s="390" customFormat="1" x14ac:dyDescent="0.2">
      <c r="A178" s="359"/>
      <c r="B178" s="439"/>
      <c r="C178" s="472"/>
      <c r="E178" s="391"/>
      <c r="F178" s="392"/>
      <c r="G178" s="359"/>
      <c r="H178" s="359"/>
      <c r="I178" s="359"/>
      <c r="J178" s="359"/>
      <c r="K178" s="359"/>
      <c r="L178" s="400"/>
      <c r="M178" s="359"/>
      <c r="N178" s="359"/>
      <c r="O178" s="359"/>
      <c r="P178" s="360"/>
      <c r="Q178" s="359"/>
    </row>
    <row r="179" spans="1:17" s="390" customFormat="1" x14ac:dyDescent="0.2">
      <c r="A179" s="359"/>
      <c r="B179" s="439"/>
      <c r="C179" s="472"/>
      <c r="E179" s="391"/>
      <c r="F179" s="392"/>
      <c r="G179" s="359"/>
      <c r="H179" s="359"/>
      <c r="I179" s="359"/>
      <c r="J179" s="359"/>
      <c r="K179" s="359"/>
      <c r="L179" s="400"/>
      <c r="M179" s="359"/>
      <c r="N179" s="359"/>
      <c r="O179" s="359"/>
      <c r="P179" s="360"/>
      <c r="Q179" s="359"/>
    </row>
    <row r="180" spans="1:17" s="390" customFormat="1" x14ac:dyDescent="0.2">
      <c r="A180" s="359"/>
      <c r="B180" s="439"/>
      <c r="C180" s="472"/>
      <c r="E180" s="391"/>
      <c r="F180" s="392"/>
      <c r="G180" s="359"/>
      <c r="H180" s="359"/>
      <c r="I180" s="359"/>
      <c r="J180" s="359"/>
      <c r="K180" s="359"/>
      <c r="L180" s="400"/>
      <c r="M180" s="359"/>
      <c r="N180" s="359"/>
      <c r="O180" s="359"/>
      <c r="P180" s="360"/>
      <c r="Q180" s="359"/>
    </row>
    <row r="181" spans="1:17" s="390" customFormat="1" x14ac:dyDescent="0.2">
      <c r="A181" s="359"/>
      <c r="B181" s="439"/>
      <c r="C181" s="472"/>
      <c r="E181" s="391"/>
      <c r="F181" s="392"/>
      <c r="G181" s="359"/>
      <c r="H181" s="359"/>
      <c r="I181" s="359"/>
      <c r="J181" s="359"/>
      <c r="K181" s="359"/>
      <c r="L181" s="400"/>
      <c r="M181" s="359"/>
      <c r="N181" s="359"/>
      <c r="O181" s="359"/>
      <c r="P181" s="360"/>
      <c r="Q181" s="359"/>
    </row>
    <row r="182" spans="1:17" s="390" customFormat="1" x14ac:dyDescent="0.2">
      <c r="A182" s="359"/>
      <c r="B182" s="439"/>
      <c r="C182" s="472"/>
      <c r="E182" s="391"/>
      <c r="F182" s="392"/>
      <c r="G182" s="359"/>
      <c r="H182" s="359"/>
      <c r="I182" s="359"/>
      <c r="J182" s="359"/>
      <c r="K182" s="359"/>
      <c r="L182" s="400"/>
      <c r="M182" s="359"/>
      <c r="N182" s="359"/>
      <c r="O182" s="359"/>
      <c r="P182" s="360"/>
      <c r="Q182" s="359"/>
    </row>
    <row r="183" spans="1:17" s="390" customFormat="1" x14ac:dyDescent="0.2">
      <c r="A183" s="359"/>
      <c r="B183" s="439"/>
      <c r="C183" s="472"/>
      <c r="E183" s="391"/>
      <c r="F183" s="392"/>
      <c r="G183" s="359"/>
      <c r="H183" s="359"/>
      <c r="I183" s="359"/>
      <c r="J183" s="359"/>
      <c r="K183" s="359"/>
      <c r="L183" s="400"/>
      <c r="M183" s="359"/>
      <c r="N183" s="359"/>
      <c r="O183" s="359"/>
      <c r="P183" s="360"/>
      <c r="Q183" s="359"/>
    </row>
    <row r="184" spans="1:17" s="390" customFormat="1" x14ac:dyDescent="0.2">
      <c r="A184" s="359"/>
      <c r="B184" s="439"/>
      <c r="C184" s="472"/>
      <c r="E184" s="391"/>
      <c r="F184" s="392"/>
      <c r="G184" s="359"/>
      <c r="H184" s="359"/>
      <c r="I184" s="359"/>
      <c r="J184" s="359"/>
      <c r="K184" s="359"/>
      <c r="L184" s="400"/>
      <c r="M184" s="359"/>
      <c r="N184" s="359"/>
      <c r="O184" s="359"/>
      <c r="P184" s="360"/>
      <c r="Q184" s="359"/>
    </row>
    <row r="185" spans="1:17" s="390" customFormat="1" x14ac:dyDescent="0.2">
      <c r="A185" s="359"/>
      <c r="B185" s="439"/>
      <c r="C185" s="472"/>
      <c r="E185" s="391"/>
      <c r="F185" s="392"/>
      <c r="G185" s="359"/>
      <c r="H185" s="359"/>
      <c r="I185" s="359"/>
      <c r="J185" s="359"/>
      <c r="K185" s="359"/>
      <c r="L185" s="400"/>
      <c r="M185" s="359"/>
      <c r="N185" s="359"/>
      <c r="O185" s="359"/>
      <c r="P185" s="360"/>
      <c r="Q185" s="359"/>
    </row>
    <row r="186" spans="1:17" s="390" customFormat="1" x14ac:dyDescent="0.2">
      <c r="A186" s="359"/>
      <c r="B186" s="439"/>
      <c r="C186" s="472"/>
      <c r="E186" s="391"/>
      <c r="F186" s="392"/>
      <c r="G186" s="359"/>
      <c r="H186" s="359"/>
      <c r="I186" s="359"/>
      <c r="J186" s="359"/>
      <c r="K186" s="359"/>
      <c r="L186" s="400"/>
      <c r="M186" s="359"/>
      <c r="N186" s="359"/>
      <c r="O186" s="359"/>
      <c r="P186" s="360"/>
      <c r="Q186" s="359"/>
    </row>
    <row r="187" spans="1:17" s="390" customFormat="1" x14ac:dyDescent="0.2">
      <c r="A187" s="359"/>
      <c r="B187" s="439"/>
      <c r="C187" s="472"/>
      <c r="E187" s="391"/>
      <c r="F187" s="392"/>
      <c r="G187" s="359"/>
      <c r="H187" s="359"/>
      <c r="I187" s="359"/>
      <c r="J187" s="359"/>
      <c r="K187" s="359"/>
      <c r="L187" s="400"/>
      <c r="M187" s="359"/>
      <c r="N187" s="359"/>
      <c r="O187" s="359"/>
      <c r="P187" s="360"/>
      <c r="Q187" s="359"/>
    </row>
    <row r="188" spans="1:17" s="390" customFormat="1" x14ac:dyDescent="0.2">
      <c r="A188" s="359"/>
      <c r="B188" s="439"/>
      <c r="C188" s="472"/>
      <c r="E188" s="391"/>
      <c r="F188" s="392"/>
      <c r="G188" s="359"/>
      <c r="H188" s="359"/>
      <c r="I188" s="359"/>
      <c r="J188" s="359"/>
      <c r="K188" s="359"/>
      <c r="L188" s="400"/>
      <c r="M188" s="359"/>
      <c r="N188" s="359"/>
      <c r="O188" s="359"/>
      <c r="P188" s="360"/>
      <c r="Q188" s="359"/>
    </row>
    <row r="189" spans="1:17" s="390" customFormat="1" x14ac:dyDescent="0.2">
      <c r="A189" s="359"/>
      <c r="B189" s="439"/>
      <c r="C189" s="472"/>
      <c r="E189" s="391"/>
      <c r="F189" s="392"/>
      <c r="G189" s="359"/>
      <c r="H189" s="359"/>
      <c r="I189" s="359"/>
      <c r="J189" s="359"/>
      <c r="K189" s="359"/>
      <c r="L189" s="400"/>
      <c r="M189" s="359"/>
      <c r="N189" s="359"/>
      <c r="O189" s="359"/>
      <c r="P189" s="360"/>
      <c r="Q189" s="359"/>
    </row>
    <row r="190" spans="1:17" s="390" customFormat="1" x14ac:dyDescent="0.2">
      <c r="A190" s="359"/>
      <c r="B190" s="439"/>
      <c r="C190" s="472"/>
      <c r="E190" s="391"/>
      <c r="F190" s="392"/>
      <c r="G190" s="359"/>
      <c r="H190" s="359"/>
      <c r="I190" s="359"/>
      <c r="J190" s="359"/>
      <c r="K190" s="359"/>
      <c r="L190" s="400"/>
      <c r="M190" s="359"/>
      <c r="N190" s="359"/>
      <c r="O190" s="359"/>
      <c r="P190" s="360"/>
      <c r="Q190" s="359"/>
    </row>
    <row r="191" spans="1:17" s="390" customFormat="1" x14ac:dyDescent="0.2">
      <c r="A191" s="359"/>
      <c r="B191" s="439"/>
      <c r="C191" s="472"/>
      <c r="E191" s="391"/>
      <c r="F191" s="392"/>
      <c r="G191" s="359"/>
      <c r="H191" s="359"/>
      <c r="I191" s="359"/>
      <c r="J191" s="359"/>
      <c r="K191" s="359"/>
      <c r="L191" s="400"/>
      <c r="M191" s="359"/>
      <c r="N191" s="359"/>
      <c r="O191" s="359"/>
      <c r="P191" s="360"/>
      <c r="Q191" s="359"/>
    </row>
    <row r="192" spans="1:17" s="390" customFormat="1" x14ac:dyDescent="0.2">
      <c r="A192" s="359"/>
      <c r="B192" s="439"/>
      <c r="C192" s="472"/>
      <c r="E192" s="391"/>
      <c r="F192" s="392"/>
      <c r="G192" s="359"/>
      <c r="H192" s="359"/>
      <c r="I192" s="359"/>
      <c r="J192" s="359"/>
      <c r="K192" s="359"/>
      <c r="L192" s="400"/>
      <c r="M192" s="359"/>
      <c r="N192" s="359"/>
      <c r="O192" s="359"/>
      <c r="P192" s="360"/>
      <c r="Q192" s="359"/>
    </row>
    <row r="193" spans="1:17" s="390" customFormat="1" x14ac:dyDescent="0.2">
      <c r="A193" s="359"/>
      <c r="B193" s="439"/>
      <c r="C193" s="472"/>
      <c r="E193" s="391"/>
      <c r="F193" s="392"/>
      <c r="G193" s="359"/>
      <c r="H193" s="359"/>
      <c r="I193" s="359"/>
      <c r="J193" s="359"/>
      <c r="K193" s="359"/>
      <c r="L193" s="400"/>
      <c r="M193" s="359"/>
      <c r="N193" s="359"/>
      <c r="O193" s="359"/>
      <c r="P193" s="360"/>
      <c r="Q193" s="359"/>
    </row>
    <row r="194" spans="1:17" s="390" customFormat="1" x14ac:dyDescent="0.2">
      <c r="A194" s="359"/>
      <c r="B194" s="439"/>
      <c r="C194" s="472"/>
      <c r="E194" s="391"/>
      <c r="F194" s="392"/>
      <c r="G194" s="359"/>
      <c r="H194" s="359"/>
      <c r="I194" s="359"/>
      <c r="J194" s="359"/>
      <c r="K194" s="359"/>
      <c r="L194" s="400"/>
      <c r="M194" s="359"/>
      <c r="N194" s="359"/>
      <c r="O194" s="359"/>
      <c r="P194" s="360"/>
      <c r="Q194" s="359"/>
    </row>
    <row r="195" spans="1:17" s="390" customFormat="1" x14ac:dyDescent="0.2">
      <c r="A195" s="359"/>
      <c r="B195" s="439"/>
      <c r="C195" s="472"/>
      <c r="E195" s="391"/>
      <c r="F195" s="392"/>
      <c r="G195" s="359"/>
      <c r="H195" s="359"/>
      <c r="I195" s="359"/>
      <c r="J195" s="359"/>
      <c r="K195" s="359"/>
      <c r="L195" s="400"/>
      <c r="M195" s="359"/>
      <c r="N195" s="359"/>
      <c r="O195" s="359"/>
      <c r="P195" s="360"/>
      <c r="Q195" s="359"/>
    </row>
    <row r="196" spans="1:17" s="390" customFormat="1" x14ac:dyDescent="0.2">
      <c r="A196" s="359"/>
      <c r="B196" s="439"/>
      <c r="C196" s="472"/>
      <c r="E196" s="391"/>
      <c r="F196" s="392"/>
      <c r="G196" s="359"/>
      <c r="H196" s="359"/>
      <c r="I196" s="359"/>
      <c r="J196" s="359"/>
      <c r="K196" s="359"/>
      <c r="L196" s="400"/>
      <c r="M196" s="359"/>
      <c r="N196" s="359"/>
      <c r="O196" s="359"/>
      <c r="P196" s="360"/>
      <c r="Q196" s="359"/>
    </row>
    <row r="197" spans="1:17" s="390" customFormat="1" x14ac:dyDescent="0.2">
      <c r="A197" s="359"/>
      <c r="B197" s="439"/>
      <c r="C197" s="472"/>
      <c r="E197" s="391"/>
      <c r="F197" s="392"/>
      <c r="G197" s="359"/>
      <c r="H197" s="359"/>
      <c r="I197" s="359"/>
      <c r="J197" s="359"/>
      <c r="K197" s="359"/>
      <c r="L197" s="400"/>
      <c r="M197" s="359"/>
      <c r="N197" s="359"/>
      <c r="O197" s="359"/>
      <c r="P197" s="360"/>
      <c r="Q197" s="359"/>
    </row>
    <row r="198" spans="1:17" s="390" customFormat="1" x14ac:dyDescent="0.2">
      <c r="A198" s="359"/>
      <c r="B198" s="439"/>
      <c r="C198" s="472"/>
      <c r="E198" s="391"/>
      <c r="F198" s="392"/>
      <c r="G198" s="359"/>
      <c r="H198" s="359"/>
      <c r="I198" s="359"/>
      <c r="J198" s="359"/>
      <c r="K198" s="359"/>
      <c r="L198" s="400"/>
      <c r="M198" s="359"/>
      <c r="N198" s="359"/>
      <c r="O198" s="359"/>
      <c r="P198" s="360"/>
      <c r="Q198" s="359"/>
    </row>
    <row r="199" spans="1:17" s="390" customFormat="1" x14ac:dyDescent="0.2">
      <c r="A199" s="359"/>
      <c r="B199" s="439"/>
      <c r="C199" s="472"/>
      <c r="E199" s="391"/>
      <c r="F199" s="392"/>
      <c r="G199" s="359"/>
      <c r="H199" s="359"/>
      <c r="I199" s="359"/>
      <c r="J199" s="359"/>
      <c r="K199" s="359"/>
      <c r="L199" s="400"/>
      <c r="M199" s="359"/>
      <c r="N199" s="359"/>
      <c r="O199" s="359"/>
      <c r="P199" s="360"/>
      <c r="Q199" s="359"/>
    </row>
    <row r="200" spans="1:17" s="390" customFormat="1" x14ac:dyDescent="0.2">
      <c r="A200" s="359"/>
      <c r="B200" s="439"/>
      <c r="C200" s="472"/>
      <c r="E200" s="391"/>
      <c r="F200" s="392"/>
      <c r="G200" s="359"/>
      <c r="H200" s="359"/>
      <c r="I200" s="359"/>
      <c r="J200" s="359"/>
      <c r="K200" s="359"/>
      <c r="L200" s="400"/>
      <c r="M200" s="359"/>
      <c r="N200" s="359"/>
      <c r="O200" s="359"/>
      <c r="P200" s="360"/>
      <c r="Q200" s="359"/>
    </row>
    <row r="201" spans="1:17" s="390" customFormat="1" x14ac:dyDescent="0.2">
      <c r="A201" s="359"/>
      <c r="B201" s="439"/>
      <c r="C201" s="472"/>
      <c r="E201" s="391"/>
      <c r="F201" s="392"/>
      <c r="G201" s="359"/>
      <c r="H201" s="359"/>
      <c r="I201" s="359"/>
      <c r="J201" s="359"/>
      <c r="K201" s="359"/>
      <c r="L201" s="400"/>
      <c r="M201" s="359"/>
      <c r="N201" s="359"/>
      <c r="O201" s="359"/>
      <c r="P201" s="360"/>
      <c r="Q201" s="359"/>
    </row>
    <row r="202" spans="1:17" s="390" customFormat="1" x14ac:dyDescent="0.2">
      <c r="A202" s="359"/>
      <c r="B202" s="439"/>
      <c r="C202" s="472"/>
      <c r="E202" s="391"/>
      <c r="F202" s="392"/>
      <c r="G202" s="359"/>
      <c r="H202" s="359"/>
      <c r="I202" s="359"/>
      <c r="J202" s="359"/>
      <c r="K202" s="359"/>
      <c r="L202" s="400"/>
      <c r="M202" s="359"/>
      <c r="N202" s="359"/>
      <c r="O202" s="359"/>
      <c r="P202" s="360"/>
      <c r="Q202" s="359"/>
    </row>
    <row r="203" spans="1:17" s="390" customFormat="1" x14ac:dyDescent="0.2">
      <c r="A203" s="359"/>
      <c r="B203" s="439"/>
      <c r="C203" s="472"/>
      <c r="E203" s="391"/>
      <c r="F203" s="392"/>
      <c r="G203" s="359"/>
      <c r="H203" s="359"/>
      <c r="I203" s="359"/>
      <c r="J203" s="359"/>
      <c r="K203" s="359"/>
      <c r="L203" s="400"/>
      <c r="M203" s="359"/>
      <c r="N203" s="359"/>
      <c r="O203" s="359"/>
      <c r="P203" s="360"/>
      <c r="Q203" s="359"/>
    </row>
    <row r="204" spans="1:17" s="390" customFormat="1" x14ac:dyDescent="0.2">
      <c r="A204" s="359"/>
      <c r="B204" s="439"/>
      <c r="C204" s="472"/>
      <c r="E204" s="391"/>
      <c r="F204" s="392"/>
      <c r="G204" s="359"/>
      <c r="H204" s="359"/>
      <c r="I204" s="359"/>
      <c r="J204" s="359"/>
      <c r="K204" s="359"/>
      <c r="L204" s="400"/>
      <c r="M204" s="359"/>
      <c r="N204" s="359"/>
      <c r="O204" s="359"/>
      <c r="P204" s="360"/>
      <c r="Q204" s="359"/>
    </row>
    <row r="205" spans="1:17" s="390" customFormat="1" x14ac:dyDescent="0.2">
      <c r="A205" s="359"/>
      <c r="B205" s="439"/>
      <c r="C205" s="472"/>
      <c r="E205" s="391"/>
      <c r="F205" s="392"/>
      <c r="G205" s="359"/>
      <c r="H205" s="359"/>
      <c r="I205" s="359"/>
      <c r="J205" s="359"/>
      <c r="K205" s="359"/>
      <c r="L205" s="400"/>
      <c r="M205" s="359"/>
      <c r="N205" s="359"/>
      <c r="O205" s="359"/>
      <c r="P205" s="360"/>
      <c r="Q205" s="359"/>
    </row>
    <row r="206" spans="1:17" s="390" customFormat="1" x14ac:dyDescent="0.2">
      <c r="A206" s="359"/>
      <c r="B206" s="439"/>
      <c r="C206" s="472"/>
      <c r="E206" s="391"/>
      <c r="F206" s="392"/>
      <c r="G206" s="359"/>
      <c r="H206" s="359"/>
      <c r="I206" s="359"/>
      <c r="J206" s="359"/>
      <c r="K206" s="359"/>
      <c r="L206" s="400"/>
      <c r="M206" s="359"/>
      <c r="N206" s="359"/>
      <c r="O206" s="359"/>
      <c r="P206" s="360"/>
      <c r="Q206" s="359"/>
    </row>
    <row r="207" spans="1:17" s="390" customFormat="1" x14ac:dyDescent="0.2">
      <c r="A207" s="359"/>
      <c r="B207" s="439"/>
      <c r="C207" s="472"/>
      <c r="E207" s="391"/>
      <c r="F207" s="392"/>
      <c r="G207" s="359"/>
      <c r="H207" s="359"/>
      <c r="I207" s="359"/>
      <c r="J207" s="359"/>
      <c r="K207" s="359"/>
      <c r="L207" s="400"/>
      <c r="M207" s="359"/>
      <c r="N207" s="359"/>
      <c r="O207" s="359"/>
      <c r="P207" s="360"/>
      <c r="Q207" s="359"/>
    </row>
    <row r="208" spans="1:17" s="390" customFormat="1" x14ac:dyDescent="0.2">
      <c r="A208" s="359"/>
      <c r="B208" s="439"/>
      <c r="C208" s="472"/>
      <c r="E208" s="391"/>
      <c r="F208" s="392"/>
      <c r="G208" s="359"/>
      <c r="H208" s="359"/>
      <c r="I208" s="359"/>
      <c r="J208" s="359"/>
      <c r="K208" s="359"/>
      <c r="L208" s="400"/>
      <c r="M208" s="359"/>
      <c r="N208" s="359"/>
      <c r="O208" s="359"/>
      <c r="P208" s="360"/>
      <c r="Q208" s="359"/>
    </row>
    <row r="209" spans="1:17" s="390" customFormat="1" x14ac:dyDescent="0.2">
      <c r="A209" s="359"/>
      <c r="B209" s="439"/>
      <c r="C209" s="472"/>
      <c r="E209" s="391"/>
      <c r="F209" s="392"/>
      <c r="G209" s="359"/>
      <c r="H209" s="359"/>
      <c r="I209" s="359"/>
      <c r="J209" s="359"/>
      <c r="K209" s="359"/>
      <c r="L209" s="400"/>
      <c r="M209" s="359"/>
      <c r="N209" s="359"/>
      <c r="O209" s="359"/>
      <c r="P209" s="360"/>
      <c r="Q209" s="359"/>
    </row>
    <row r="210" spans="1:17" s="390" customFormat="1" x14ac:dyDescent="0.2">
      <c r="A210" s="359"/>
      <c r="B210" s="439"/>
      <c r="C210" s="472"/>
      <c r="E210" s="391"/>
      <c r="F210" s="392"/>
      <c r="G210" s="359"/>
      <c r="H210" s="359"/>
      <c r="I210" s="359"/>
      <c r="J210" s="359"/>
      <c r="K210" s="359"/>
      <c r="L210" s="400"/>
      <c r="M210" s="359"/>
      <c r="N210" s="359"/>
      <c r="O210" s="359"/>
      <c r="P210" s="360"/>
      <c r="Q210" s="359"/>
    </row>
    <row r="211" spans="1:17" s="390" customFormat="1" x14ac:dyDescent="0.2">
      <c r="A211" s="359"/>
      <c r="B211" s="439"/>
      <c r="C211" s="472"/>
      <c r="E211" s="391"/>
      <c r="F211" s="392"/>
      <c r="G211" s="359"/>
      <c r="H211" s="359"/>
      <c r="I211" s="359"/>
      <c r="J211" s="359"/>
      <c r="K211" s="359"/>
      <c r="L211" s="400"/>
      <c r="M211" s="359"/>
      <c r="N211" s="359"/>
      <c r="O211" s="359"/>
      <c r="P211" s="360"/>
      <c r="Q211" s="359"/>
    </row>
    <row r="212" spans="1:17" s="390" customFormat="1" x14ac:dyDescent="0.2">
      <c r="A212" s="359"/>
      <c r="B212" s="439"/>
      <c r="C212" s="472"/>
      <c r="E212" s="391"/>
      <c r="F212" s="392"/>
      <c r="G212" s="359"/>
      <c r="H212" s="359"/>
      <c r="I212" s="359"/>
      <c r="J212" s="359"/>
      <c r="K212" s="359"/>
      <c r="L212" s="400"/>
      <c r="M212" s="359"/>
      <c r="N212" s="359"/>
      <c r="O212" s="359"/>
      <c r="P212" s="360"/>
      <c r="Q212" s="359"/>
    </row>
    <row r="213" spans="1:17" s="390" customFormat="1" x14ac:dyDescent="0.2">
      <c r="A213" s="359"/>
      <c r="B213" s="439"/>
      <c r="C213" s="472"/>
      <c r="E213" s="391"/>
      <c r="F213" s="392"/>
      <c r="G213" s="359"/>
      <c r="H213" s="359"/>
      <c r="I213" s="359"/>
      <c r="J213" s="359"/>
      <c r="K213" s="359"/>
      <c r="L213" s="400"/>
      <c r="M213" s="359"/>
      <c r="N213" s="359"/>
      <c r="O213" s="359"/>
      <c r="P213" s="360"/>
      <c r="Q213" s="359"/>
    </row>
    <row r="214" spans="1:17" s="390" customFormat="1" x14ac:dyDescent="0.2">
      <c r="A214" s="359"/>
      <c r="B214" s="439"/>
      <c r="C214" s="472"/>
      <c r="E214" s="391"/>
      <c r="F214" s="392"/>
      <c r="G214" s="359"/>
      <c r="H214" s="359"/>
      <c r="I214" s="359"/>
      <c r="J214" s="359"/>
      <c r="K214" s="359"/>
      <c r="L214" s="400"/>
      <c r="M214" s="359"/>
      <c r="N214" s="359"/>
      <c r="O214" s="359"/>
      <c r="P214" s="360"/>
      <c r="Q214" s="359"/>
    </row>
    <row r="215" spans="1:17" s="390" customFormat="1" x14ac:dyDescent="0.2">
      <c r="A215" s="359"/>
      <c r="B215" s="439"/>
      <c r="C215" s="472"/>
      <c r="E215" s="391"/>
      <c r="F215" s="392"/>
      <c r="G215" s="359"/>
      <c r="H215" s="359"/>
      <c r="I215" s="359"/>
      <c r="J215" s="359"/>
      <c r="K215" s="359"/>
      <c r="L215" s="400"/>
      <c r="M215" s="359"/>
      <c r="N215" s="359"/>
      <c r="O215" s="359"/>
      <c r="P215" s="360"/>
      <c r="Q215" s="359"/>
    </row>
    <row r="216" spans="1:17" s="390" customFormat="1" x14ac:dyDescent="0.2">
      <c r="A216" s="359"/>
      <c r="B216" s="439"/>
      <c r="C216" s="472"/>
      <c r="E216" s="391"/>
      <c r="F216" s="392"/>
      <c r="G216" s="359"/>
      <c r="H216" s="359"/>
      <c r="I216" s="359"/>
      <c r="J216" s="359"/>
      <c r="K216" s="359"/>
      <c r="L216" s="400"/>
      <c r="M216" s="359"/>
      <c r="N216" s="359"/>
      <c r="O216" s="359"/>
      <c r="P216" s="360"/>
      <c r="Q216" s="359"/>
    </row>
    <row r="217" spans="1:17" s="390" customFormat="1" x14ac:dyDescent="0.2">
      <c r="A217" s="359"/>
      <c r="B217" s="439"/>
      <c r="C217" s="472"/>
      <c r="E217" s="391"/>
      <c r="F217" s="392"/>
      <c r="G217" s="359"/>
      <c r="H217" s="359"/>
      <c r="I217" s="359"/>
      <c r="J217" s="359"/>
      <c r="K217" s="359"/>
      <c r="L217" s="400"/>
      <c r="M217" s="359"/>
      <c r="N217" s="359"/>
      <c r="O217" s="359"/>
      <c r="P217" s="360"/>
      <c r="Q217" s="359"/>
    </row>
    <row r="218" spans="1:17" s="390" customFormat="1" x14ac:dyDescent="0.2">
      <c r="A218" s="359"/>
      <c r="B218" s="439"/>
      <c r="C218" s="472"/>
      <c r="E218" s="391"/>
      <c r="F218" s="392"/>
      <c r="G218" s="359"/>
      <c r="H218" s="359"/>
      <c r="I218" s="359"/>
      <c r="J218" s="359"/>
      <c r="K218" s="359"/>
      <c r="L218" s="400"/>
      <c r="M218" s="359"/>
      <c r="N218" s="359"/>
      <c r="O218" s="359"/>
      <c r="P218" s="360"/>
      <c r="Q218" s="359"/>
    </row>
    <row r="219" spans="1:17" s="390" customFormat="1" x14ac:dyDescent="0.2">
      <c r="A219" s="359"/>
      <c r="B219" s="439"/>
      <c r="C219" s="472"/>
      <c r="E219" s="391"/>
      <c r="F219" s="392"/>
      <c r="G219" s="359"/>
      <c r="H219" s="359"/>
      <c r="I219" s="359"/>
      <c r="J219" s="359"/>
      <c r="K219" s="359"/>
      <c r="L219" s="400"/>
      <c r="M219" s="359"/>
      <c r="N219" s="359"/>
      <c r="O219" s="359"/>
      <c r="P219" s="360"/>
      <c r="Q219" s="359"/>
    </row>
    <row r="220" spans="1:17" s="390" customFormat="1" x14ac:dyDescent="0.2">
      <c r="A220" s="359"/>
      <c r="B220" s="439"/>
      <c r="C220" s="472"/>
      <c r="E220" s="391"/>
      <c r="F220" s="392"/>
      <c r="G220" s="359"/>
      <c r="H220" s="359"/>
      <c r="I220" s="359"/>
      <c r="J220" s="359"/>
      <c r="K220" s="359"/>
      <c r="L220" s="400"/>
      <c r="M220" s="359"/>
      <c r="N220" s="359"/>
      <c r="O220" s="359"/>
      <c r="P220" s="360"/>
      <c r="Q220" s="359"/>
    </row>
    <row r="221" spans="1:17" s="390" customFormat="1" x14ac:dyDescent="0.2">
      <c r="A221" s="359"/>
      <c r="B221" s="439"/>
      <c r="C221" s="472"/>
      <c r="E221" s="391"/>
      <c r="F221" s="392"/>
      <c r="G221" s="359"/>
      <c r="H221" s="359"/>
      <c r="I221" s="359"/>
      <c r="J221" s="359"/>
      <c r="K221" s="359"/>
      <c r="L221" s="400"/>
      <c r="M221" s="359"/>
      <c r="N221" s="359"/>
      <c r="O221" s="359"/>
      <c r="P221" s="360"/>
      <c r="Q221" s="359"/>
    </row>
    <row r="222" spans="1:17" s="390" customFormat="1" x14ac:dyDescent="0.2">
      <c r="A222" s="359"/>
      <c r="B222" s="439"/>
      <c r="C222" s="472"/>
      <c r="E222" s="391"/>
      <c r="F222" s="392"/>
      <c r="G222" s="359"/>
      <c r="H222" s="359"/>
      <c r="I222" s="359"/>
      <c r="J222" s="359"/>
      <c r="K222" s="359"/>
      <c r="L222" s="400"/>
      <c r="M222" s="359"/>
      <c r="N222" s="359"/>
      <c r="O222" s="359"/>
      <c r="P222" s="360"/>
      <c r="Q222" s="359"/>
    </row>
    <row r="223" spans="1:17" s="390" customFormat="1" x14ac:dyDescent="0.2">
      <c r="A223" s="359"/>
      <c r="B223" s="439"/>
      <c r="C223" s="472"/>
      <c r="E223" s="391"/>
      <c r="F223" s="392"/>
      <c r="G223" s="359"/>
      <c r="H223" s="359"/>
      <c r="I223" s="359"/>
      <c r="J223" s="359"/>
      <c r="K223" s="359"/>
      <c r="L223" s="400"/>
      <c r="M223" s="359"/>
      <c r="N223" s="359"/>
      <c r="O223" s="359"/>
      <c r="P223" s="360"/>
      <c r="Q223" s="359"/>
    </row>
    <row r="224" spans="1:17" s="390" customFormat="1" x14ac:dyDescent="0.2">
      <c r="A224" s="359"/>
      <c r="B224" s="439"/>
      <c r="C224" s="472"/>
      <c r="E224" s="391"/>
      <c r="F224" s="392"/>
      <c r="G224" s="359"/>
      <c r="H224" s="359"/>
      <c r="I224" s="359"/>
      <c r="J224" s="359"/>
      <c r="K224" s="359"/>
      <c r="L224" s="400"/>
      <c r="M224" s="359"/>
      <c r="N224" s="359"/>
      <c r="O224" s="359"/>
      <c r="P224" s="360"/>
      <c r="Q224" s="359"/>
    </row>
    <row r="225" spans="1:17" s="390" customFormat="1" x14ac:dyDescent="0.2">
      <c r="A225" s="359"/>
      <c r="B225" s="439"/>
      <c r="C225" s="472"/>
      <c r="E225" s="391"/>
      <c r="F225" s="392"/>
      <c r="G225" s="359"/>
      <c r="H225" s="359"/>
      <c r="I225" s="359"/>
      <c r="J225" s="359"/>
      <c r="K225" s="359"/>
      <c r="L225" s="400"/>
      <c r="M225" s="359"/>
      <c r="N225" s="359"/>
      <c r="O225" s="359"/>
      <c r="P225" s="360"/>
      <c r="Q225" s="359"/>
    </row>
    <row r="226" spans="1:17" s="390" customFormat="1" x14ac:dyDescent="0.2">
      <c r="A226" s="359"/>
      <c r="B226" s="439"/>
      <c r="C226" s="472"/>
      <c r="E226" s="391"/>
      <c r="F226" s="392"/>
      <c r="G226" s="359"/>
      <c r="H226" s="359"/>
      <c r="I226" s="359"/>
      <c r="J226" s="359"/>
      <c r="K226" s="359"/>
      <c r="L226" s="400"/>
      <c r="M226" s="359"/>
      <c r="N226" s="359"/>
      <c r="O226" s="359"/>
      <c r="P226" s="360"/>
      <c r="Q226" s="359"/>
    </row>
    <row r="227" spans="1:17" s="390" customFormat="1" x14ac:dyDescent="0.2">
      <c r="A227" s="359"/>
      <c r="B227" s="439"/>
      <c r="C227" s="472"/>
      <c r="E227" s="391"/>
      <c r="F227" s="392"/>
      <c r="G227" s="359"/>
      <c r="H227" s="359"/>
      <c r="I227" s="359"/>
      <c r="J227" s="359"/>
      <c r="K227" s="359"/>
      <c r="L227" s="400"/>
      <c r="M227" s="359"/>
      <c r="N227" s="359"/>
      <c r="O227" s="359"/>
      <c r="P227" s="360"/>
      <c r="Q227" s="359"/>
    </row>
    <row r="228" spans="1:17" s="390" customFormat="1" x14ac:dyDescent="0.2">
      <c r="A228" s="359"/>
      <c r="B228" s="439"/>
      <c r="C228" s="472"/>
      <c r="E228" s="391"/>
      <c r="F228" s="392"/>
      <c r="G228" s="359"/>
      <c r="H228" s="359"/>
      <c r="I228" s="359"/>
      <c r="J228" s="359"/>
      <c r="K228" s="359"/>
      <c r="L228" s="400"/>
      <c r="M228" s="359"/>
      <c r="N228" s="359"/>
      <c r="O228" s="359"/>
      <c r="P228" s="360"/>
      <c r="Q228" s="359"/>
    </row>
    <row r="229" spans="1:17" s="390" customFormat="1" x14ac:dyDescent="0.2">
      <c r="A229" s="359"/>
      <c r="B229" s="439"/>
      <c r="C229" s="472"/>
      <c r="E229" s="391"/>
      <c r="F229" s="392"/>
      <c r="G229" s="359"/>
      <c r="H229" s="359"/>
      <c r="I229" s="359"/>
      <c r="J229" s="359"/>
      <c r="K229" s="359"/>
      <c r="L229" s="400"/>
      <c r="M229" s="359"/>
      <c r="N229" s="359"/>
      <c r="O229" s="359"/>
      <c r="P229" s="360"/>
      <c r="Q229" s="359"/>
    </row>
    <row r="230" spans="1:17" s="390" customFormat="1" x14ac:dyDescent="0.2">
      <c r="A230" s="359"/>
      <c r="B230" s="439"/>
      <c r="C230" s="472"/>
      <c r="E230" s="391"/>
      <c r="F230" s="392"/>
      <c r="G230" s="359"/>
      <c r="H230" s="359"/>
      <c r="I230" s="359"/>
      <c r="J230" s="359"/>
      <c r="K230" s="359"/>
      <c r="L230" s="400"/>
      <c r="M230" s="359"/>
      <c r="N230" s="359"/>
      <c r="O230" s="359"/>
      <c r="P230" s="360"/>
      <c r="Q230" s="359"/>
    </row>
    <row r="231" spans="1:17" s="390" customFormat="1" x14ac:dyDescent="0.2">
      <c r="A231" s="359"/>
      <c r="B231" s="439"/>
      <c r="C231" s="472"/>
      <c r="E231" s="391"/>
      <c r="F231" s="392"/>
      <c r="G231" s="359"/>
      <c r="H231" s="359"/>
      <c r="I231" s="359"/>
      <c r="J231" s="359"/>
      <c r="K231" s="359"/>
      <c r="L231" s="400"/>
      <c r="M231" s="359"/>
      <c r="N231" s="359"/>
      <c r="O231" s="359"/>
      <c r="P231" s="360"/>
      <c r="Q231" s="359"/>
    </row>
    <row r="232" spans="1:17" s="390" customFormat="1" x14ac:dyDescent="0.2">
      <c r="A232" s="359"/>
      <c r="B232" s="439"/>
      <c r="C232" s="472"/>
      <c r="E232" s="391"/>
      <c r="F232" s="392"/>
      <c r="G232" s="359"/>
      <c r="H232" s="359"/>
      <c r="I232" s="359"/>
      <c r="J232" s="359"/>
      <c r="K232" s="359"/>
      <c r="L232" s="400"/>
      <c r="M232" s="359"/>
      <c r="N232" s="359"/>
      <c r="O232" s="359"/>
      <c r="P232" s="360"/>
      <c r="Q232" s="359"/>
    </row>
    <row r="233" spans="1:17" s="390" customFormat="1" x14ac:dyDescent="0.2">
      <c r="A233" s="359"/>
      <c r="B233" s="439"/>
      <c r="C233" s="472"/>
      <c r="E233" s="391"/>
      <c r="F233" s="392"/>
      <c r="G233" s="359"/>
      <c r="H233" s="359"/>
      <c r="I233" s="359"/>
      <c r="J233" s="359"/>
      <c r="K233" s="359"/>
      <c r="L233" s="400"/>
      <c r="M233" s="359"/>
      <c r="N233" s="359"/>
      <c r="O233" s="359"/>
      <c r="P233" s="360"/>
      <c r="Q233" s="359"/>
    </row>
    <row r="234" spans="1:17" s="390" customFormat="1" x14ac:dyDescent="0.2">
      <c r="A234" s="359"/>
      <c r="B234" s="439"/>
      <c r="C234" s="472"/>
      <c r="E234" s="391"/>
      <c r="F234" s="392"/>
      <c r="G234" s="359"/>
      <c r="H234" s="359"/>
      <c r="I234" s="359"/>
      <c r="J234" s="359"/>
      <c r="K234" s="359"/>
      <c r="L234" s="400"/>
      <c r="M234" s="359"/>
      <c r="N234" s="359"/>
      <c r="O234" s="359"/>
      <c r="P234" s="360"/>
      <c r="Q234" s="359"/>
    </row>
    <row r="235" spans="1:17" s="390" customFormat="1" x14ac:dyDescent="0.2">
      <c r="A235" s="359"/>
      <c r="B235" s="439"/>
      <c r="C235" s="472"/>
      <c r="E235" s="391"/>
      <c r="F235" s="392"/>
      <c r="G235" s="359"/>
      <c r="H235" s="359"/>
      <c r="I235" s="359"/>
      <c r="J235" s="359"/>
      <c r="K235" s="359"/>
      <c r="L235" s="400"/>
      <c r="M235" s="359"/>
      <c r="N235" s="359"/>
      <c r="O235" s="359"/>
      <c r="P235" s="360"/>
      <c r="Q235" s="359"/>
    </row>
    <row r="236" spans="1:17" s="390" customFormat="1" x14ac:dyDescent="0.2">
      <c r="A236" s="359"/>
      <c r="B236" s="439"/>
      <c r="C236" s="472"/>
      <c r="E236" s="391"/>
      <c r="F236" s="392"/>
      <c r="G236" s="359"/>
      <c r="H236" s="359"/>
      <c r="I236" s="359"/>
      <c r="J236" s="359"/>
      <c r="K236" s="359"/>
      <c r="L236" s="400"/>
      <c r="M236" s="359"/>
      <c r="N236" s="359"/>
      <c r="O236" s="359"/>
      <c r="P236" s="360"/>
      <c r="Q236" s="359"/>
    </row>
    <row r="237" spans="1:17" s="390" customFormat="1" x14ac:dyDescent="0.2">
      <c r="A237" s="359"/>
      <c r="B237" s="439"/>
      <c r="C237" s="472"/>
      <c r="E237" s="391"/>
      <c r="F237" s="392"/>
      <c r="G237" s="359"/>
      <c r="H237" s="359"/>
      <c r="I237" s="359"/>
      <c r="J237" s="359"/>
      <c r="K237" s="359"/>
      <c r="L237" s="400"/>
      <c r="M237" s="359"/>
      <c r="N237" s="359"/>
      <c r="O237" s="359"/>
      <c r="P237" s="360"/>
      <c r="Q237" s="359"/>
    </row>
    <row r="238" spans="1:17" s="390" customFormat="1" x14ac:dyDescent="0.2">
      <c r="A238" s="359"/>
      <c r="B238" s="439"/>
      <c r="C238" s="472"/>
      <c r="E238" s="391"/>
      <c r="F238" s="392"/>
      <c r="G238" s="359"/>
      <c r="H238" s="359"/>
      <c r="I238" s="359"/>
      <c r="J238" s="359"/>
      <c r="K238" s="359"/>
      <c r="L238" s="400"/>
      <c r="M238" s="359"/>
      <c r="N238" s="359"/>
      <c r="O238" s="359"/>
      <c r="P238" s="360"/>
      <c r="Q238" s="359"/>
    </row>
    <row r="239" spans="1:17" s="390" customFormat="1" x14ac:dyDescent="0.2">
      <c r="A239" s="359"/>
      <c r="B239" s="439"/>
      <c r="C239" s="472"/>
      <c r="E239" s="391"/>
      <c r="F239" s="392"/>
      <c r="G239" s="359"/>
      <c r="H239" s="359"/>
      <c r="I239" s="359"/>
      <c r="J239" s="359"/>
      <c r="K239" s="359"/>
      <c r="L239" s="400"/>
      <c r="M239" s="359"/>
      <c r="N239" s="359"/>
      <c r="O239" s="359"/>
      <c r="P239" s="360"/>
      <c r="Q239" s="359"/>
    </row>
    <row r="240" spans="1:17" s="390" customFormat="1" x14ac:dyDescent="0.2">
      <c r="A240" s="359"/>
      <c r="B240" s="439"/>
      <c r="C240" s="472"/>
      <c r="E240" s="391"/>
      <c r="F240" s="392"/>
      <c r="G240" s="359"/>
      <c r="H240" s="359"/>
      <c r="I240" s="359"/>
      <c r="J240" s="359"/>
      <c r="K240" s="359"/>
      <c r="L240" s="400"/>
      <c r="M240" s="359"/>
      <c r="N240" s="359"/>
      <c r="O240" s="359"/>
      <c r="P240" s="360"/>
      <c r="Q240" s="359"/>
    </row>
    <row r="241" spans="1:17" s="390" customFormat="1" x14ac:dyDescent="0.2">
      <c r="A241" s="359"/>
      <c r="B241" s="439"/>
      <c r="C241" s="472"/>
      <c r="E241" s="391"/>
      <c r="F241" s="392"/>
      <c r="G241" s="359"/>
      <c r="H241" s="359"/>
      <c r="I241" s="359"/>
      <c r="J241" s="359"/>
      <c r="K241" s="359"/>
      <c r="L241" s="400"/>
      <c r="M241" s="359"/>
      <c r="N241" s="359"/>
      <c r="O241" s="359"/>
      <c r="P241" s="360"/>
      <c r="Q241" s="359"/>
    </row>
    <row r="242" spans="1:17" s="390" customFormat="1" x14ac:dyDescent="0.2">
      <c r="A242" s="359"/>
      <c r="B242" s="439"/>
      <c r="C242" s="472"/>
      <c r="E242" s="391"/>
      <c r="F242" s="392"/>
      <c r="G242" s="359"/>
      <c r="H242" s="359"/>
      <c r="I242" s="359"/>
      <c r="J242" s="359"/>
      <c r="K242" s="359"/>
      <c r="L242" s="400"/>
      <c r="M242" s="359"/>
      <c r="N242" s="359"/>
      <c r="O242" s="359"/>
      <c r="P242" s="360"/>
      <c r="Q242" s="359"/>
    </row>
    <row r="243" spans="1:17" s="390" customFormat="1" x14ac:dyDescent="0.2">
      <c r="A243" s="359"/>
      <c r="B243" s="439"/>
      <c r="C243" s="472"/>
      <c r="E243" s="391"/>
      <c r="F243" s="392"/>
      <c r="G243" s="359"/>
      <c r="H243" s="359"/>
      <c r="I243" s="359"/>
      <c r="J243" s="359"/>
      <c r="K243" s="359"/>
      <c r="L243" s="400"/>
      <c r="M243" s="359"/>
      <c r="N243" s="359"/>
      <c r="O243" s="359"/>
      <c r="P243" s="360"/>
      <c r="Q243" s="359"/>
    </row>
    <row r="244" spans="1:17" s="390" customFormat="1" x14ac:dyDescent="0.2">
      <c r="A244" s="359"/>
      <c r="B244" s="439"/>
      <c r="C244" s="472"/>
      <c r="E244" s="391"/>
      <c r="F244" s="392"/>
      <c r="G244" s="359"/>
      <c r="H244" s="359"/>
      <c r="I244" s="359"/>
      <c r="J244" s="359"/>
      <c r="K244" s="359"/>
      <c r="L244" s="400"/>
      <c r="M244" s="359"/>
      <c r="N244" s="359"/>
      <c r="O244" s="359"/>
      <c r="P244" s="360"/>
      <c r="Q244" s="359"/>
    </row>
    <row r="245" spans="1:17" s="390" customFormat="1" x14ac:dyDescent="0.2">
      <c r="A245" s="359"/>
      <c r="B245" s="439"/>
      <c r="C245" s="472"/>
      <c r="E245" s="391"/>
      <c r="F245" s="392"/>
      <c r="G245" s="359"/>
      <c r="H245" s="359"/>
      <c r="I245" s="359"/>
      <c r="J245" s="359"/>
      <c r="K245" s="359"/>
      <c r="L245" s="400"/>
      <c r="M245" s="359"/>
      <c r="N245" s="359"/>
      <c r="O245" s="359"/>
      <c r="P245" s="360"/>
      <c r="Q245" s="359"/>
    </row>
    <row r="246" spans="1:17" s="390" customFormat="1" x14ac:dyDescent="0.2">
      <c r="A246" s="359"/>
      <c r="B246" s="439"/>
      <c r="C246" s="472"/>
      <c r="E246" s="391"/>
      <c r="F246" s="392"/>
      <c r="G246" s="359"/>
      <c r="H246" s="359"/>
      <c r="I246" s="359"/>
      <c r="J246" s="359"/>
      <c r="K246" s="359"/>
      <c r="L246" s="400"/>
      <c r="M246" s="359"/>
      <c r="N246" s="359"/>
      <c r="O246" s="359"/>
      <c r="P246" s="360"/>
      <c r="Q246" s="359"/>
    </row>
    <row r="247" spans="1:17" s="390" customFormat="1" x14ac:dyDescent="0.2">
      <c r="A247" s="359"/>
      <c r="B247" s="439"/>
      <c r="C247" s="472"/>
      <c r="E247" s="391"/>
      <c r="F247" s="392"/>
      <c r="G247" s="359"/>
      <c r="H247" s="359"/>
      <c r="I247" s="359"/>
      <c r="J247" s="359"/>
      <c r="K247" s="359"/>
      <c r="L247" s="400"/>
      <c r="M247" s="359"/>
      <c r="N247" s="359"/>
      <c r="O247" s="359"/>
      <c r="P247" s="360"/>
      <c r="Q247" s="359"/>
    </row>
  </sheetData>
  <sortState ref="B94:H102">
    <sortCondition ref="H94:H102"/>
  </sortState>
  <mergeCells count="25">
    <mergeCell ref="M92:M93"/>
    <mergeCell ref="M52:M53"/>
    <mergeCell ref="A91:M91"/>
    <mergeCell ref="A92:A93"/>
    <mergeCell ref="B92:B93"/>
    <mergeCell ref="C92:C93"/>
    <mergeCell ref="D92:D93"/>
    <mergeCell ref="E92:E93"/>
    <mergeCell ref="H92:H93"/>
    <mergeCell ref="A51:M51"/>
    <mergeCell ref="A52:A53"/>
    <mergeCell ref="B52:B53"/>
    <mergeCell ref="C52:C53"/>
    <mergeCell ref="D52:D53"/>
    <mergeCell ref="E52:E53"/>
    <mergeCell ref="H52:H53"/>
    <mergeCell ref="A1:M1"/>
    <mergeCell ref="A2:M2"/>
    <mergeCell ref="A3:A4"/>
    <mergeCell ref="B3:B4"/>
    <mergeCell ref="C3:C4"/>
    <mergeCell ref="D3:D4"/>
    <mergeCell ref="E3:E4"/>
    <mergeCell ref="H3:H4"/>
    <mergeCell ref="M3:M4"/>
  </mergeCells>
  <conditionalFormatting sqref="H88 H94 H54:H56 H5:H28 H30:H43 H58:H84 H96:H102">
    <cfRule type="cellIs" dxfId="51" priority="21" stopIfTrue="1" operator="equal">
      <formula>"Dropped"</formula>
    </cfRule>
    <cfRule type="cellIs" dxfId="50" priority="22" stopIfTrue="1" operator="equal">
      <formula>"Left"</formula>
    </cfRule>
    <cfRule type="cellIs" dxfId="49" priority="23" stopIfTrue="1" operator="equal">
      <formula>"Incomplete"</formula>
    </cfRule>
    <cfRule type="cellIs" dxfId="48" priority="24" stopIfTrue="1" operator="equal">
      <formula>"Complete"</formula>
    </cfRule>
  </conditionalFormatting>
  <conditionalFormatting sqref="H29">
    <cfRule type="cellIs" dxfId="47" priority="15" stopIfTrue="1" operator="equal">
      <formula>"Dropped"</formula>
    </cfRule>
    <cfRule type="cellIs" dxfId="46" priority="16" stopIfTrue="1" operator="equal">
      <formula>"Left"</formula>
    </cfRule>
    <cfRule type="cellIs" dxfId="45" priority="17" stopIfTrue="1" operator="equal">
      <formula>"Incomplete"</formula>
    </cfRule>
    <cfRule type="cellIs" dxfId="44" priority="18" stopIfTrue="1" operator="equal">
      <formula>"Complete"</formula>
    </cfRule>
  </conditionalFormatting>
  <conditionalFormatting sqref="H57">
    <cfRule type="cellIs" dxfId="43" priority="9" stopIfTrue="1" operator="equal">
      <formula>"Dropped"</formula>
    </cfRule>
    <cfRule type="cellIs" dxfId="42" priority="10" stopIfTrue="1" operator="equal">
      <formula>"Left"</formula>
    </cfRule>
    <cfRule type="cellIs" dxfId="41" priority="11" stopIfTrue="1" operator="equal">
      <formula>"Incomplete"</formula>
    </cfRule>
    <cfRule type="cellIs" dxfId="40" priority="12" stopIfTrue="1" operator="equal">
      <formula>"Complete"</formula>
    </cfRule>
  </conditionalFormatting>
  <conditionalFormatting sqref="H95">
    <cfRule type="cellIs" dxfId="39" priority="3" stopIfTrue="1" operator="equal">
      <formula>"Dropped"</formula>
    </cfRule>
    <cfRule type="cellIs" dxfId="38" priority="4" stopIfTrue="1" operator="equal">
      <formula>"Left"</formula>
    </cfRule>
    <cfRule type="cellIs" dxfId="37" priority="5" stopIfTrue="1" operator="equal">
      <formula>"Incomplete"</formula>
    </cfRule>
    <cfRule type="cellIs" dxfId="36" priority="6" stopIfTrue="1" operator="equal">
      <formula>"Complete"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06"/>
  <sheetViews>
    <sheetView workbookViewId="0">
      <selection activeCell="B53" sqref="B53"/>
    </sheetView>
  </sheetViews>
  <sheetFormatPr defaultRowHeight="12.75" x14ac:dyDescent="0.2"/>
  <cols>
    <col min="1" max="1" width="5.85546875" style="359" customWidth="1"/>
    <col min="2" max="2" width="14.5703125" style="439" bestFit="1" customWidth="1"/>
    <col min="3" max="3" width="7.42578125" style="390" bestFit="1" customWidth="1"/>
    <col min="4" max="4" width="33.5703125" style="390" customWidth="1"/>
    <col min="5" max="5" width="31.5703125" style="391" hidden="1" customWidth="1"/>
    <col min="6" max="6" width="6.42578125" style="392" hidden="1" customWidth="1"/>
    <col min="7" max="7" width="5" style="359" hidden="1" customWidth="1"/>
    <col min="8" max="8" width="9.7109375" style="359" customWidth="1"/>
    <col min="9" max="9" width="5" style="359" hidden="1" customWidth="1"/>
    <col min="10" max="10" width="6.140625" style="359" hidden="1" customWidth="1"/>
    <col min="11" max="11" width="12.5703125" style="359" hidden="1" customWidth="1"/>
    <col min="12" max="12" width="10.5703125" style="400" hidden="1" customWidth="1"/>
    <col min="13" max="13" width="20.140625" style="359" bestFit="1" customWidth="1"/>
    <col min="14" max="14" width="11" style="359" hidden="1" customWidth="1"/>
    <col min="15" max="15" width="15.140625" style="359" bestFit="1" customWidth="1"/>
    <col min="16" max="16" width="8.5703125" style="360" customWidth="1"/>
    <col min="17" max="17" width="38.28515625" style="359" bestFit="1" customWidth="1"/>
    <col min="18" max="16384" width="9.140625" style="359"/>
  </cols>
  <sheetData>
    <row r="1" spans="1:17" ht="23.25" customHeight="1" x14ac:dyDescent="0.5">
      <c r="A1" s="759" t="s">
        <v>5848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2" spans="1:17" ht="20.25" customHeight="1" thickBot="1" x14ac:dyDescent="0.45">
      <c r="A2" s="772" t="s">
        <v>5974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</row>
    <row r="3" spans="1:17" s="364" customFormat="1" ht="15" customHeight="1" x14ac:dyDescent="0.2">
      <c r="A3" s="761" t="s">
        <v>86</v>
      </c>
      <c r="B3" s="773" t="s">
        <v>87</v>
      </c>
      <c r="C3" s="765" t="s">
        <v>5849</v>
      </c>
      <c r="D3" s="765" t="s">
        <v>89</v>
      </c>
      <c r="E3" s="773" t="s">
        <v>90</v>
      </c>
      <c r="F3" s="361" t="s">
        <v>300</v>
      </c>
      <c r="G3" s="361"/>
      <c r="H3" s="769" t="s">
        <v>92</v>
      </c>
      <c r="I3" s="362"/>
      <c r="J3" s="363" t="s">
        <v>93</v>
      </c>
      <c r="K3" s="363"/>
      <c r="L3" s="363"/>
      <c r="M3" s="757" t="s">
        <v>94</v>
      </c>
      <c r="N3" s="390"/>
    </row>
    <row r="4" spans="1:17" s="364" customFormat="1" ht="13.5" thickBot="1" x14ac:dyDescent="0.25">
      <c r="A4" s="762"/>
      <c r="B4" s="774"/>
      <c r="C4" s="766"/>
      <c r="D4" s="766"/>
      <c r="E4" s="774"/>
      <c r="F4" s="366" t="s">
        <v>95</v>
      </c>
      <c r="G4" s="367"/>
      <c r="H4" s="770"/>
      <c r="I4" s="368"/>
      <c r="J4" s="369" t="s">
        <v>96</v>
      </c>
      <c r="K4" s="369"/>
      <c r="L4" s="369"/>
      <c r="M4" s="758"/>
      <c r="N4" s="390"/>
    </row>
    <row r="5" spans="1:17" ht="16.5" customHeight="1" x14ac:dyDescent="0.2">
      <c r="A5" s="370">
        <v>1</v>
      </c>
      <c r="B5" s="651" t="s">
        <v>5980</v>
      </c>
      <c r="C5" s="652">
        <v>43900</v>
      </c>
      <c r="D5" s="655" t="s">
        <v>5981</v>
      </c>
      <c r="E5" s="429" t="s">
        <v>5982</v>
      </c>
      <c r="F5" s="372" t="s">
        <v>141</v>
      </c>
      <c r="G5" s="373">
        <f t="shared" ref="G5:G35" si="0">+IF(F5="M",1,IF(F5="f",2,IF(F5="Civ",3,"Error")))</f>
        <v>1</v>
      </c>
      <c r="H5" s="430" t="s">
        <v>101</v>
      </c>
      <c r="I5" s="373">
        <f t="shared" ref="I5:I35" si="1">+IF(H5="Studying",5,IF(H5="Complete",1,IF(H5="Incomplete",2,IF(H5="Left",3,IF(H5="Dropped",4,"Error")))))</f>
        <v>1</v>
      </c>
      <c r="J5" s="373" t="e">
        <f>+IF(#REF!="Issued",1,IF(#REF!="Not Issued",2,"Nil"))</f>
        <v>#REF!</v>
      </c>
      <c r="K5" s="431" t="s">
        <v>5978</v>
      </c>
      <c r="L5" s="461"/>
      <c r="M5" s="429"/>
      <c r="N5" s="377" t="s">
        <v>5979</v>
      </c>
      <c r="P5" s="365"/>
      <c r="Q5" s="462"/>
    </row>
    <row r="6" spans="1:17" ht="16.5" customHeight="1" x14ac:dyDescent="0.2">
      <c r="A6" s="370">
        <v>2</v>
      </c>
      <c r="B6" s="651" t="s">
        <v>5985</v>
      </c>
      <c r="C6" s="652">
        <v>28404</v>
      </c>
      <c r="D6" s="655" t="s">
        <v>5986</v>
      </c>
      <c r="E6" s="429" t="s">
        <v>5987</v>
      </c>
      <c r="F6" s="372" t="s">
        <v>141</v>
      </c>
      <c r="G6" s="373">
        <f t="shared" si="0"/>
        <v>1</v>
      </c>
      <c r="H6" s="430" t="s">
        <v>101</v>
      </c>
      <c r="I6" s="373">
        <f t="shared" si="1"/>
        <v>1</v>
      </c>
      <c r="J6" s="373" t="e">
        <f>+IF(#REF!="Issued",1,IF(#REF!="Not Issued",2,"Nil"))</f>
        <v>#REF!</v>
      </c>
      <c r="K6" s="431" t="s">
        <v>5983</v>
      </c>
      <c r="L6" s="461"/>
      <c r="M6" s="429"/>
      <c r="N6" s="377" t="s">
        <v>5984</v>
      </c>
      <c r="P6" s="365"/>
      <c r="Q6" s="462"/>
    </row>
    <row r="7" spans="1:17" ht="16.5" customHeight="1" x14ac:dyDescent="0.2">
      <c r="A7" s="370">
        <f t="shared" ref="A7:A35" si="2">+A6+1</f>
        <v>3</v>
      </c>
      <c r="B7" s="651" t="s">
        <v>5994</v>
      </c>
      <c r="C7" s="652">
        <v>79334</v>
      </c>
      <c r="D7" s="655" t="s">
        <v>5995</v>
      </c>
      <c r="E7" s="429" t="s">
        <v>5996</v>
      </c>
      <c r="F7" s="372" t="s">
        <v>141</v>
      </c>
      <c r="G7" s="373">
        <f t="shared" si="0"/>
        <v>1</v>
      </c>
      <c r="H7" s="430" t="s">
        <v>101</v>
      </c>
      <c r="I7" s="373">
        <f t="shared" si="1"/>
        <v>1</v>
      </c>
      <c r="J7" s="373" t="e">
        <f>+IF(#REF!="Issued",1,IF(#REF!="Not Issued",2,"Nil"))</f>
        <v>#REF!</v>
      </c>
      <c r="K7" s="431" t="s">
        <v>5988</v>
      </c>
      <c r="L7" s="461"/>
      <c r="M7" s="429"/>
      <c r="N7" s="377" t="s">
        <v>5989</v>
      </c>
      <c r="P7" s="365"/>
      <c r="Q7" s="462"/>
    </row>
    <row r="8" spans="1:17" ht="16.5" customHeight="1" x14ac:dyDescent="0.2">
      <c r="A8" s="370">
        <f t="shared" si="2"/>
        <v>4</v>
      </c>
      <c r="B8" s="651" t="s">
        <v>5998</v>
      </c>
      <c r="C8" s="652">
        <v>79335</v>
      </c>
      <c r="D8" s="655" t="s">
        <v>5999</v>
      </c>
      <c r="E8" s="429" t="s">
        <v>6000</v>
      </c>
      <c r="F8" s="372" t="s">
        <v>141</v>
      </c>
      <c r="G8" s="373">
        <f t="shared" si="0"/>
        <v>1</v>
      </c>
      <c r="H8" s="430" t="s">
        <v>101</v>
      </c>
      <c r="I8" s="373">
        <f t="shared" si="1"/>
        <v>1</v>
      </c>
      <c r="J8" s="373" t="e">
        <f>+IF(#REF!="Issued",1,IF(#REF!="Not Issued",2,"Nil"))</f>
        <v>#REF!</v>
      </c>
      <c r="K8" s="431" t="s">
        <v>5993</v>
      </c>
      <c r="L8" s="461"/>
      <c r="M8" s="429"/>
      <c r="N8" s="377"/>
      <c r="P8" s="365"/>
      <c r="Q8" s="462"/>
    </row>
    <row r="9" spans="1:17" ht="16.5" customHeight="1" x14ac:dyDescent="0.2">
      <c r="A9" s="370">
        <f t="shared" si="2"/>
        <v>5</v>
      </c>
      <c r="B9" s="651" t="s">
        <v>6002</v>
      </c>
      <c r="C9" s="652">
        <v>36683</v>
      </c>
      <c r="D9" s="655" t="s">
        <v>6003</v>
      </c>
      <c r="E9" s="429" t="s">
        <v>6004</v>
      </c>
      <c r="F9" s="372" t="s">
        <v>141</v>
      </c>
      <c r="G9" s="373">
        <f t="shared" si="0"/>
        <v>1</v>
      </c>
      <c r="H9" s="430" t="s">
        <v>101</v>
      </c>
      <c r="I9" s="373">
        <f t="shared" si="1"/>
        <v>1</v>
      </c>
      <c r="J9" s="373" t="e">
        <f>+IF(#REF!="Issued",1,IF(#REF!="Not Issued",2,"Nil"))</f>
        <v>#REF!</v>
      </c>
      <c r="K9" s="431" t="s">
        <v>5997</v>
      </c>
      <c r="L9" s="461"/>
      <c r="M9" s="429"/>
      <c r="N9" s="377"/>
      <c r="P9" s="365"/>
      <c r="Q9" s="462"/>
    </row>
    <row r="10" spans="1:17" ht="16.5" customHeight="1" x14ac:dyDescent="0.2">
      <c r="A10" s="370">
        <f t="shared" si="2"/>
        <v>6</v>
      </c>
      <c r="B10" s="651" t="s">
        <v>6006</v>
      </c>
      <c r="C10" s="652">
        <v>79336</v>
      </c>
      <c r="D10" s="655" t="s">
        <v>6007</v>
      </c>
      <c r="E10" s="429" t="s">
        <v>4478</v>
      </c>
      <c r="F10" s="372" t="s">
        <v>141</v>
      </c>
      <c r="G10" s="373">
        <f t="shared" si="0"/>
        <v>1</v>
      </c>
      <c r="H10" s="430" t="s">
        <v>101</v>
      </c>
      <c r="I10" s="373">
        <f t="shared" si="1"/>
        <v>1</v>
      </c>
      <c r="J10" s="373" t="e">
        <f>+IF(#REF!="Issued",1,IF(#REF!="Not Issued",2,"Nil"))</f>
        <v>#REF!</v>
      </c>
      <c r="K10" s="431" t="s">
        <v>6001</v>
      </c>
      <c r="L10" s="461"/>
      <c r="M10" s="429"/>
      <c r="N10" s="377"/>
      <c r="P10" s="365"/>
      <c r="Q10" s="462"/>
    </row>
    <row r="11" spans="1:17" ht="16.5" customHeight="1" x14ac:dyDescent="0.2">
      <c r="A11" s="370">
        <f t="shared" si="2"/>
        <v>7</v>
      </c>
      <c r="B11" s="651" t="s">
        <v>6009</v>
      </c>
      <c r="C11" s="652">
        <v>38844</v>
      </c>
      <c r="D11" s="655" t="s">
        <v>639</v>
      </c>
      <c r="E11" s="429" t="s">
        <v>6010</v>
      </c>
      <c r="F11" s="372" t="s">
        <v>141</v>
      </c>
      <c r="G11" s="373">
        <f t="shared" si="0"/>
        <v>1</v>
      </c>
      <c r="H11" s="430" t="s">
        <v>101</v>
      </c>
      <c r="I11" s="373">
        <f t="shared" si="1"/>
        <v>1</v>
      </c>
      <c r="J11" s="373" t="e">
        <f>+IF(#REF!="Issued",1,IF(#REF!="Not Issued",2,"Nil"))</f>
        <v>#REF!</v>
      </c>
      <c r="K11" s="431" t="s">
        <v>6005</v>
      </c>
      <c r="L11" s="461"/>
      <c r="M11" s="429"/>
      <c r="N11" s="377"/>
      <c r="P11" s="365"/>
      <c r="Q11" s="462"/>
    </row>
    <row r="12" spans="1:17" ht="16.5" customHeight="1" x14ac:dyDescent="0.2">
      <c r="A12" s="370">
        <f t="shared" si="2"/>
        <v>8</v>
      </c>
      <c r="B12" s="651" t="s">
        <v>6012</v>
      </c>
      <c r="C12" s="652">
        <v>34940</v>
      </c>
      <c r="D12" s="655" t="s">
        <v>6013</v>
      </c>
      <c r="E12" s="429" t="s">
        <v>6014</v>
      </c>
      <c r="F12" s="372" t="s">
        <v>141</v>
      </c>
      <c r="G12" s="373">
        <f t="shared" si="0"/>
        <v>1</v>
      </c>
      <c r="H12" s="430" t="s">
        <v>101</v>
      </c>
      <c r="I12" s="373">
        <f t="shared" si="1"/>
        <v>1</v>
      </c>
      <c r="J12" s="373" t="e">
        <f>+IF(#REF!="Issued",1,IF(#REF!="Not Issued",2,"Nil"))</f>
        <v>#REF!</v>
      </c>
      <c r="K12" s="431" t="s">
        <v>6008</v>
      </c>
      <c r="L12" s="461"/>
      <c r="M12" s="429"/>
      <c r="N12" s="377"/>
      <c r="P12" s="365"/>
      <c r="Q12" s="462"/>
    </row>
    <row r="13" spans="1:17" ht="16.5" customHeight="1" x14ac:dyDescent="0.2">
      <c r="A13" s="370">
        <f t="shared" si="2"/>
        <v>9</v>
      </c>
      <c r="B13" s="651" t="s">
        <v>6016</v>
      </c>
      <c r="C13" s="652">
        <v>79337</v>
      </c>
      <c r="D13" s="655" t="s">
        <v>6017</v>
      </c>
      <c r="E13" s="429" t="s">
        <v>6018</v>
      </c>
      <c r="F13" s="372" t="s">
        <v>141</v>
      </c>
      <c r="G13" s="373">
        <f t="shared" si="0"/>
        <v>1</v>
      </c>
      <c r="H13" s="430" t="s">
        <v>101</v>
      </c>
      <c r="I13" s="373">
        <f t="shared" si="1"/>
        <v>1</v>
      </c>
      <c r="J13" s="373" t="e">
        <f>+IF(#REF!="Issued",1,IF(#REF!="Not Issued",2,"Nil"))</f>
        <v>#REF!</v>
      </c>
      <c r="K13" s="431" t="s">
        <v>6011</v>
      </c>
      <c r="L13" s="461"/>
      <c r="M13" s="429"/>
      <c r="N13" s="377"/>
      <c r="P13" s="365"/>
      <c r="Q13" s="462"/>
    </row>
    <row r="14" spans="1:17" ht="16.5" customHeight="1" x14ac:dyDescent="0.2">
      <c r="A14" s="370">
        <f t="shared" si="2"/>
        <v>10</v>
      </c>
      <c r="B14" s="651" t="s">
        <v>6020</v>
      </c>
      <c r="C14" s="652">
        <v>79822</v>
      </c>
      <c r="D14" s="655" t="s">
        <v>6021</v>
      </c>
      <c r="E14" s="429" t="s">
        <v>6022</v>
      </c>
      <c r="F14" s="372" t="s">
        <v>141</v>
      </c>
      <c r="G14" s="373">
        <f t="shared" si="0"/>
        <v>1</v>
      </c>
      <c r="H14" s="430" t="s">
        <v>101</v>
      </c>
      <c r="I14" s="373">
        <f t="shared" si="1"/>
        <v>1</v>
      </c>
      <c r="J14" s="373" t="e">
        <f>+IF(#REF!="Issued",1,IF(#REF!="Not Issued",2,"Nil"))</f>
        <v>#REF!</v>
      </c>
      <c r="K14" s="431" t="s">
        <v>6015</v>
      </c>
      <c r="L14" s="461"/>
      <c r="M14" s="429"/>
      <c r="N14" s="377"/>
      <c r="P14" s="365"/>
      <c r="Q14" s="462"/>
    </row>
    <row r="15" spans="1:17" ht="16.5" customHeight="1" x14ac:dyDescent="0.2">
      <c r="A15" s="370">
        <f t="shared" si="2"/>
        <v>11</v>
      </c>
      <c r="B15" s="651" t="s">
        <v>6024</v>
      </c>
      <c r="C15" s="652">
        <v>79338</v>
      </c>
      <c r="D15" s="655" t="s">
        <v>6025</v>
      </c>
      <c r="E15" s="429" t="s">
        <v>6026</v>
      </c>
      <c r="F15" s="372" t="s">
        <v>141</v>
      </c>
      <c r="G15" s="373">
        <f t="shared" si="0"/>
        <v>1</v>
      </c>
      <c r="H15" s="430" t="s">
        <v>101</v>
      </c>
      <c r="I15" s="373">
        <f t="shared" si="1"/>
        <v>1</v>
      </c>
      <c r="J15" s="373" t="e">
        <f>+IF(#REF!="Issued",1,IF(#REF!="Not Issued",2,"Nil"))</f>
        <v>#REF!</v>
      </c>
      <c r="K15" s="431" t="s">
        <v>6019</v>
      </c>
      <c r="L15" s="461"/>
      <c r="M15" s="429"/>
      <c r="N15" s="377"/>
      <c r="P15" s="365"/>
      <c r="Q15" s="462"/>
    </row>
    <row r="16" spans="1:17" ht="16.5" customHeight="1" x14ac:dyDescent="0.2">
      <c r="A16" s="370">
        <f t="shared" si="2"/>
        <v>12</v>
      </c>
      <c r="B16" s="651" t="s">
        <v>6028</v>
      </c>
      <c r="C16" s="652">
        <v>79339</v>
      </c>
      <c r="D16" s="655" t="s">
        <v>6029</v>
      </c>
      <c r="E16" s="429" t="s">
        <v>2889</v>
      </c>
      <c r="F16" s="372" t="s">
        <v>141</v>
      </c>
      <c r="G16" s="373">
        <f t="shared" si="0"/>
        <v>1</v>
      </c>
      <c r="H16" s="430" t="s">
        <v>101</v>
      </c>
      <c r="I16" s="373">
        <f t="shared" si="1"/>
        <v>1</v>
      </c>
      <c r="J16" s="373" t="e">
        <f>+IF(#REF!="Issued",1,IF(#REF!="Not Issued",2,"Nil"))</f>
        <v>#REF!</v>
      </c>
      <c r="K16" s="431" t="s">
        <v>6023</v>
      </c>
      <c r="L16" s="461"/>
      <c r="M16" s="429"/>
      <c r="N16" s="377"/>
      <c r="P16" s="365"/>
      <c r="Q16" s="462"/>
    </row>
    <row r="17" spans="1:17" ht="16.5" customHeight="1" x14ac:dyDescent="0.2">
      <c r="A17" s="370">
        <f t="shared" si="2"/>
        <v>13</v>
      </c>
      <c r="B17" s="651" t="s">
        <v>6031</v>
      </c>
      <c r="C17" s="652">
        <v>79340</v>
      </c>
      <c r="D17" s="655" t="s">
        <v>6032</v>
      </c>
      <c r="E17" s="429" t="s">
        <v>6033</v>
      </c>
      <c r="F17" s="372" t="s">
        <v>141</v>
      </c>
      <c r="G17" s="373">
        <f t="shared" si="0"/>
        <v>1</v>
      </c>
      <c r="H17" s="430" t="s">
        <v>101</v>
      </c>
      <c r="I17" s="373">
        <f t="shared" si="1"/>
        <v>1</v>
      </c>
      <c r="J17" s="373" t="e">
        <f>+IF(#REF!="Issued",1,IF(#REF!="Not Issued",2,"Nil"))</f>
        <v>#REF!</v>
      </c>
      <c r="K17" s="431" t="s">
        <v>6027</v>
      </c>
      <c r="L17" s="461"/>
      <c r="M17" s="429"/>
      <c r="N17" s="377"/>
      <c r="P17" s="365"/>
      <c r="Q17" s="462"/>
    </row>
    <row r="18" spans="1:17" ht="16.5" customHeight="1" x14ac:dyDescent="0.2">
      <c r="A18" s="370">
        <f t="shared" si="2"/>
        <v>14</v>
      </c>
      <c r="B18" s="651" t="s">
        <v>6035</v>
      </c>
      <c r="C18" s="652">
        <v>49222</v>
      </c>
      <c r="D18" s="655" t="s">
        <v>6036</v>
      </c>
      <c r="E18" s="429" t="s">
        <v>6037</v>
      </c>
      <c r="F18" s="372" t="s">
        <v>166</v>
      </c>
      <c r="G18" s="373">
        <f t="shared" si="0"/>
        <v>2</v>
      </c>
      <c r="H18" s="430" t="s">
        <v>101</v>
      </c>
      <c r="I18" s="373">
        <f t="shared" si="1"/>
        <v>1</v>
      </c>
      <c r="J18" s="373" t="e">
        <f>+IF(#REF!="Issued",1,IF(#REF!="Not Issued",2,"Nil"))</f>
        <v>#REF!</v>
      </c>
      <c r="K18" s="431" t="s">
        <v>6030</v>
      </c>
      <c r="L18" s="461"/>
      <c r="M18" s="429"/>
      <c r="N18" s="377"/>
      <c r="P18" s="365"/>
      <c r="Q18" s="462"/>
    </row>
    <row r="19" spans="1:17" ht="16.5" customHeight="1" x14ac:dyDescent="0.2">
      <c r="A19" s="370">
        <f t="shared" si="2"/>
        <v>15</v>
      </c>
      <c r="B19" s="651" t="s">
        <v>6051</v>
      </c>
      <c r="C19" s="652">
        <v>79343</v>
      </c>
      <c r="D19" s="655" t="s">
        <v>5325</v>
      </c>
      <c r="E19" s="429" t="s">
        <v>6052</v>
      </c>
      <c r="F19" s="372" t="s">
        <v>166</v>
      </c>
      <c r="G19" s="373">
        <f t="shared" si="0"/>
        <v>2</v>
      </c>
      <c r="H19" s="430" t="s">
        <v>101</v>
      </c>
      <c r="I19" s="373">
        <f t="shared" si="1"/>
        <v>1</v>
      </c>
      <c r="J19" s="373" t="e">
        <f>+IF(#REF!="Issued",1,IF(#REF!="Not Issued",2,"Nil"))</f>
        <v>#REF!</v>
      </c>
      <c r="K19" s="431" t="s">
        <v>6034</v>
      </c>
      <c r="L19" s="461"/>
      <c r="M19" s="429"/>
      <c r="N19" s="377"/>
      <c r="P19" s="365"/>
      <c r="Q19" s="462"/>
    </row>
    <row r="20" spans="1:17" ht="16.5" customHeight="1" x14ac:dyDescent="0.2">
      <c r="A20" s="370">
        <f t="shared" si="2"/>
        <v>16</v>
      </c>
      <c r="B20" s="651" t="s">
        <v>6058</v>
      </c>
      <c r="C20" s="652">
        <v>36696</v>
      </c>
      <c r="D20" s="655" t="s">
        <v>6059</v>
      </c>
      <c r="E20" s="429" t="s">
        <v>6060</v>
      </c>
      <c r="F20" s="372" t="s">
        <v>141</v>
      </c>
      <c r="G20" s="373">
        <f t="shared" si="0"/>
        <v>1</v>
      </c>
      <c r="H20" s="430" t="s">
        <v>101</v>
      </c>
      <c r="I20" s="373">
        <f t="shared" si="1"/>
        <v>1</v>
      </c>
      <c r="J20" s="373" t="e">
        <f>+IF(#REF!="Issued",1,IF(#REF!="Not Issued",2,"Nil"))</f>
        <v>#REF!</v>
      </c>
      <c r="K20" s="431" t="s">
        <v>6038</v>
      </c>
      <c r="L20" s="461"/>
      <c r="M20" s="429"/>
      <c r="N20" s="377"/>
      <c r="P20" s="365"/>
      <c r="Q20" s="462"/>
    </row>
    <row r="21" spans="1:17" ht="16.5" customHeight="1" x14ac:dyDescent="0.2">
      <c r="A21" s="370">
        <f t="shared" si="2"/>
        <v>17</v>
      </c>
      <c r="B21" s="651" t="s">
        <v>6066</v>
      </c>
      <c r="C21" s="652">
        <v>79344</v>
      </c>
      <c r="D21" s="655" t="s">
        <v>6067</v>
      </c>
      <c r="E21" s="429" t="s">
        <v>4898</v>
      </c>
      <c r="F21" s="372" t="s">
        <v>166</v>
      </c>
      <c r="G21" s="373">
        <f t="shared" si="0"/>
        <v>2</v>
      </c>
      <c r="H21" s="430" t="s">
        <v>101</v>
      </c>
      <c r="I21" s="373">
        <f t="shared" si="1"/>
        <v>1</v>
      </c>
      <c r="J21" s="373" t="e">
        <f>+IF(#REF!="Issued",1,IF(#REF!="Not Issued",2,"Nil"))</f>
        <v>#REF!</v>
      </c>
      <c r="K21" s="431" t="s">
        <v>6042</v>
      </c>
      <c r="L21" s="461"/>
      <c r="M21" s="429"/>
      <c r="N21" s="377"/>
      <c r="P21" s="365"/>
      <c r="Q21" s="462"/>
    </row>
    <row r="22" spans="1:17" ht="16.5" customHeight="1" x14ac:dyDescent="0.2">
      <c r="A22" s="370">
        <f t="shared" si="2"/>
        <v>18</v>
      </c>
      <c r="B22" s="651" t="s">
        <v>6069</v>
      </c>
      <c r="C22" s="652">
        <v>43369</v>
      </c>
      <c r="D22" s="655" t="s">
        <v>6070</v>
      </c>
      <c r="E22" s="429" t="s">
        <v>6071</v>
      </c>
      <c r="F22" s="372" t="s">
        <v>141</v>
      </c>
      <c r="G22" s="373">
        <f t="shared" si="0"/>
        <v>1</v>
      </c>
      <c r="H22" s="430" t="s">
        <v>101</v>
      </c>
      <c r="I22" s="373">
        <f t="shared" si="1"/>
        <v>1</v>
      </c>
      <c r="J22" s="373" t="e">
        <f>+IF(#REF!="Issued",1,IF(#REF!="Not Issued",2,"Nil"))</f>
        <v>#REF!</v>
      </c>
      <c r="K22" s="431" t="s">
        <v>6046</v>
      </c>
      <c r="L22" s="461"/>
      <c r="M22" s="429"/>
      <c r="N22" s="377"/>
      <c r="P22" s="365"/>
      <c r="Q22" s="462"/>
    </row>
    <row r="23" spans="1:17" ht="16.5" customHeight="1" x14ac:dyDescent="0.2">
      <c r="A23" s="370">
        <f t="shared" si="2"/>
        <v>19</v>
      </c>
      <c r="B23" s="651" t="s">
        <v>6073</v>
      </c>
      <c r="C23" s="652">
        <v>43905</v>
      </c>
      <c r="D23" s="655" t="s">
        <v>6074</v>
      </c>
      <c r="E23" s="429" t="s">
        <v>6075</v>
      </c>
      <c r="F23" s="372" t="s">
        <v>166</v>
      </c>
      <c r="G23" s="373">
        <f t="shared" si="0"/>
        <v>2</v>
      </c>
      <c r="H23" s="430" t="s">
        <v>101</v>
      </c>
      <c r="I23" s="373">
        <f t="shared" si="1"/>
        <v>1</v>
      </c>
      <c r="J23" s="373" t="e">
        <f>+IF(#REF!="Issued",1,IF(#REF!="Not Issued",2,"Nil"))</f>
        <v>#REF!</v>
      </c>
      <c r="K23" s="431" t="s">
        <v>6050</v>
      </c>
      <c r="L23" s="461"/>
      <c r="M23" s="429"/>
      <c r="N23" s="377"/>
      <c r="P23" s="365"/>
      <c r="Q23" s="462"/>
    </row>
    <row r="24" spans="1:17" ht="16.5" customHeight="1" x14ac:dyDescent="0.2">
      <c r="A24" s="370">
        <f t="shared" si="2"/>
        <v>20</v>
      </c>
      <c r="B24" s="651" t="s">
        <v>6077</v>
      </c>
      <c r="C24" s="652">
        <v>79345</v>
      </c>
      <c r="D24" s="655" t="s">
        <v>6078</v>
      </c>
      <c r="E24" s="429" t="s">
        <v>6079</v>
      </c>
      <c r="F24" s="372" t="s">
        <v>141</v>
      </c>
      <c r="G24" s="373">
        <f t="shared" si="0"/>
        <v>1</v>
      </c>
      <c r="H24" s="430" t="s">
        <v>101</v>
      </c>
      <c r="I24" s="373">
        <f t="shared" si="1"/>
        <v>1</v>
      </c>
      <c r="J24" s="373" t="e">
        <f>+IF(#REF!="Issued",1,IF(#REF!="Not Issued",2,"Nil"))</f>
        <v>#REF!</v>
      </c>
      <c r="K24" s="431" t="s">
        <v>6053</v>
      </c>
      <c r="L24" s="461"/>
      <c r="M24" s="429"/>
      <c r="N24" s="377"/>
      <c r="P24" s="365"/>
      <c r="Q24" s="462"/>
    </row>
    <row r="25" spans="1:17" ht="16.5" customHeight="1" x14ac:dyDescent="0.2">
      <c r="A25" s="370">
        <f t="shared" si="2"/>
        <v>21</v>
      </c>
      <c r="B25" s="651" t="s">
        <v>6081</v>
      </c>
      <c r="C25" s="652">
        <v>79346</v>
      </c>
      <c r="D25" s="655" t="s">
        <v>5973</v>
      </c>
      <c r="E25" s="429" t="s">
        <v>6082</v>
      </c>
      <c r="F25" s="372" t="s">
        <v>166</v>
      </c>
      <c r="G25" s="373">
        <f t="shared" si="0"/>
        <v>2</v>
      </c>
      <c r="H25" s="430" t="s">
        <v>101</v>
      </c>
      <c r="I25" s="373">
        <f t="shared" si="1"/>
        <v>1</v>
      </c>
      <c r="J25" s="373" t="e">
        <f>+IF(#REF!="Issued",1,IF(#REF!="Not Issued",2,"Nil"))</f>
        <v>#REF!</v>
      </c>
      <c r="K25" s="431" t="s">
        <v>6057</v>
      </c>
      <c r="L25" s="461"/>
      <c r="M25" s="429"/>
      <c r="N25" s="377"/>
      <c r="P25" s="365"/>
      <c r="Q25" s="462"/>
    </row>
    <row r="26" spans="1:17" ht="16.5" customHeight="1" x14ac:dyDescent="0.2">
      <c r="A26" s="370">
        <f t="shared" si="2"/>
        <v>22</v>
      </c>
      <c r="B26" s="651" t="s">
        <v>6084</v>
      </c>
      <c r="C26" s="652">
        <v>46298</v>
      </c>
      <c r="D26" s="655" t="s">
        <v>6085</v>
      </c>
      <c r="E26" s="429" t="s">
        <v>2937</v>
      </c>
      <c r="F26" s="372" t="s">
        <v>141</v>
      </c>
      <c r="G26" s="373">
        <f t="shared" si="0"/>
        <v>1</v>
      </c>
      <c r="H26" s="430" t="s">
        <v>101</v>
      </c>
      <c r="I26" s="373">
        <f t="shared" si="1"/>
        <v>1</v>
      </c>
      <c r="J26" s="373" t="e">
        <f>+IF(#REF!="Issued",1,IF(#REF!="Not Issued",2,"Nil"))</f>
        <v>#REF!</v>
      </c>
      <c r="K26" s="431" t="s">
        <v>6061</v>
      </c>
      <c r="L26" s="461"/>
      <c r="M26" s="429"/>
      <c r="N26" s="377"/>
      <c r="P26" s="365"/>
      <c r="Q26" s="462"/>
    </row>
    <row r="27" spans="1:17" ht="16.5" customHeight="1" x14ac:dyDescent="0.2">
      <c r="A27" s="370">
        <f t="shared" si="2"/>
        <v>23</v>
      </c>
      <c r="B27" s="651" t="s">
        <v>6091</v>
      </c>
      <c r="C27" s="652">
        <v>79347</v>
      </c>
      <c r="D27" s="655" t="s">
        <v>6092</v>
      </c>
      <c r="E27" s="429" t="s">
        <v>517</v>
      </c>
      <c r="F27" s="372" t="s">
        <v>141</v>
      </c>
      <c r="G27" s="373">
        <f t="shared" si="0"/>
        <v>1</v>
      </c>
      <c r="H27" s="430" t="s">
        <v>101</v>
      </c>
      <c r="I27" s="373">
        <f t="shared" si="1"/>
        <v>1</v>
      </c>
      <c r="J27" s="373" t="e">
        <f>+IF(#REF!="Issued",1,IF(#REF!="Not Issued",2,"Nil"))</f>
        <v>#REF!</v>
      </c>
      <c r="K27" s="431" t="s">
        <v>6065</v>
      </c>
      <c r="L27" s="461"/>
      <c r="M27" s="429"/>
      <c r="N27" s="377"/>
      <c r="P27" s="365"/>
      <c r="Q27" s="462"/>
    </row>
    <row r="28" spans="1:17" ht="16.5" customHeight="1" x14ac:dyDescent="0.2">
      <c r="A28" s="370">
        <f t="shared" si="2"/>
        <v>24</v>
      </c>
      <c r="B28" s="651" t="s">
        <v>5975</v>
      </c>
      <c r="C28" s="652">
        <v>79332</v>
      </c>
      <c r="D28" s="655" t="s">
        <v>5976</v>
      </c>
      <c r="E28" s="429" t="s">
        <v>5977</v>
      </c>
      <c r="F28" s="372" t="s">
        <v>141</v>
      </c>
      <c r="G28" s="373">
        <f t="shared" si="0"/>
        <v>1</v>
      </c>
      <c r="H28" s="430" t="s">
        <v>19</v>
      </c>
      <c r="I28" s="373">
        <f t="shared" si="1"/>
        <v>2</v>
      </c>
      <c r="J28" s="373" t="e">
        <f>+IF(#REF!="Issued",1,IF(#REF!="Not Issued",2,"Nil"))</f>
        <v>#REF!</v>
      </c>
      <c r="K28" s="431" t="s">
        <v>6068</v>
      </c>
      <c r="L28" s="461"/>
      <c r="M28" s="429"/>
      <c r="N28" s="377"/>
      <c r="P28" s="365"/>
      <c r="Q28" s="462"/>
    </row>
    <row r="29" spans="1:17" ht="16.5" customHeight="1" x14ac:dyDescent="0.2">
      <c r="A29" s="370">
        <f t="shared" si="2"/>
        <v>25</v>
      </c>
      <c r="B29" s="651" t="s">
        <v>5990</v>
      </c>
      <c r="C29" s="652">
        <v>79333</v>
      </c>
      <c r="D29" s="655" t="s">
        <v>5991</v>
      </c>
      <c r="E29" s="429" t="s">
        <v>5992</v>
      </c>
      <c r="F29" s="372" t="s">
        <v>166</v>
      </c>
      <c r="G29" s="373">
        <f t="shared" si="0"/>
        <v>2</v>
      </c>
      <c r="H29" s="430" t="s">
        <v>19</v>
      </c>
      <c r="I29" s="373">
        <f t="shared" si="1"/>
        <v>2</v>
      </c>
      <c r="J29" s="373" t="e">
        <f>+IF(#REF!="Issued",1,IF(#REF!="Not Issued",2,"Nil"))</f>
        <v>#REF!</v>
      </c>
      <c r="K29" s="431" t="s">
        <v>6072</v>
      </c>
      <c r="L29" s="461"/>
      <c r="M29" s="429"/>
      <c r="N29" s="377"/>
      <c r="P29" s="365"/>
      <c r="Q29" s="462"/>
    </row>
    <row r="30" spans="1:17" ht="16.5" customHeight="1" x14ac:dyDescent="0.2">
      <c r="A30" s="370">
        <f t="shared" si="2"/>
        <v>26</v>
      </c>
      <c r="B30" s="651" t="s">
        <v>6039</v>
      </c>
      <c r="C30" s="652">
        <v>79341</v>
      </c>
      <c r="D30" s="655" t="s">
        <v>6040</v>
      </c>
      <c r="E30" s="429" t="s">
        <v>6041</v>
      </c>
      <c r="F30" s="372" t="s">
        <v>141</v>
      </c>
      <c r="G30" s="373">
        <f t="shared" si="0"/>
        <v>1</v>
      </c>
      <c r="H30" s="430" t="s">
        <v>19</v>
      </c>
      <c r="I30" s="373">
        <f t="shared" si="1"/>
        <v>2</v>
      </c>
      <c r="J30" s="373" t="e">
        <f>+IF(#REF!="Issued",1,IF(#REF!="Not Issued",2,"Nil"))</f>
        <v>#REF!</v>
      </c>
      <c r="K30" s="431" t="s">
        <v>6076</v>
      </c>
      <c r="L30" s="461"/>
      <c r="M30" s="429"/>
      <c r="N30" s="377"/>
      <c r="P30" s="365"/>
      <c r="Q30" s="462"/>
    </row>
    <row r="31" spans="1:17" ht="16.5" customHeight="1" x14ac:dyDescent="0.2">
      <c r="A31" s="370">
        <f t="shared" si="2"/>
        <v>27</v>
      </c>
      <c r="B31" s="651" t="s">
        <v>6043</v>
      </c>
      <c r="C31" s="652">
        <v>79342</v>
      </c>
      <c r="D31" s="655" t="s">
        <v>6044</v>
      </c>
      <c r="E31" s="429" t="s">
        <v>6045</v>
      </c>
      <c r="F31" s="372" t="s">
        <v>141</v>
      </c>
      <c r="G31" s="373">
        <f t="shared" si="0"/>
        <v>1</v>
      </c>
      <c r="H31" s="430" t="s">
        <v>19</v>
      </c>
      <c r="I31" s="373">
        <f t="shared" si="1"/>
        <v>2</v>
      </c>
      <c r="J31" s="373" t="e">
        <f>+IF(#REF!="Issued",1,IF(#REF!="Not Issued",2,"Nil"))</f>
        <v>#REF!</v>
      </c>
      <c r="K31" s="431" t="s">
        <v>6080</v>
      </c>
      <c r="L31" s="461"/>
      <c r="M31" s="429"/>
      <c r="N31" s="377"/>
      <c r="P31" s="365"/>
      <c r="Q31" s="462"/>
    </row>
    <row r="32" spans="1:17" ht="16.5" customHeight="1" x14ac:dyDescent="0.2">
      <c r="A32" s="370">
        <f t="shared" si="2"/>
        <v>28</v>
      </c>
      <c r="B32" s="651" t="s">
        <v>6047</v>
      </c>
      <c r="C32" s="652">
        <v>36606</v>
      </c>
      <c r="D32" s="655" t="s">
        <v>6048</v>
      </c>
      <c r="E32" s="429" t="s">
        <v>6049</v>
      </c>
      <c r="F32" s="372" t="s">
        <v>166</v>
      </c>
      <c r="G32" s="373">
        <f t="shared" si="0"/>
        <v>2</v>
      </c>
      <c r="H32" s="430" t="s">
        <v>19</v>
      </c>
      <c r="I32" s="373">
        <f t="shared" si="1"/>
        <v>2</v>
      </c>
      <c r="J32" s="373" t="e">
        <f>+IF(#REF!="Issued",1,IF(#REF!="Not Issued",2,"Nil"))</f>
        <v>#REF!</v>
      </c>
      <c r="K32" s="431" t="s">
        <v>6083</v>
      </c>
      <c r="L32" s="461"/>
      <c r="M32" s="429"/>
      <c r="N32" s="377"/>
      <c r="P32" s="365"/>
      <c r="Q32" s="462"/>
    </row>
    <row r="33" spans="1:17" ht="16.5" customHeight="1" x14ac:dyDescent="0.2">
      <c r="A33" s="370">
        <f t="shared" si="2"/>
        <v>29</v>
      </c>
      <c r="B33" s="651" t="s">
        <v>6054</v>
      </c>
      <c r="C33" s="652">
        <v>31437</v>
      </c>
      <c r="D33" s="655" t="s">
        <v>6055</v>
      </c>
      <c r="E33" s="429" t="s">
        <v>6056</v>
      </c>
      <c r="F33" s="372" t="s">
        <v>141</v>
      </c>
      <c r="G33" s="373">
        <f t="shared" si="0"/>
        <v>1</v>
      </c>
      <c r="H33" s="430" t="s">
        <v>19</v>
      </c>
      <c r="I33" s="373">
        <f t="shared" si="1"/>
        <v>2</v>
      </c>
      <c r="J33" s="373" t="e">
        <f>+IF(#REF!="Issued",1,IF(#REF!="Not Issued",2,"Nil"))</f>
        <v>#REF!</v>
      </c>
      <c r="K33" s="431" t="s">
        <v>6086</v>
      </c>
      <c r="L33" s="461"/>
      <c r="M33" s="429"/>
      <c r="N33" s="377"/>
      <c r="P33" s="365"/>
      <c r="Q33" s="462"/>
    </row>
    <row r="34" spans="1:17" ht="16.5" customHeight="1" x14ac:dyDescent="0.2">
      <c r="A34" s="370">
        <f t="shared" si="2"/>
        <v>30</v>
      </c>
      <c r="B34" s="651" t="s">
        <v>6062</v>
      </c>
      <c r="C34" s="652">
        <v>35603</v>
      </c>
      <c r="D34" s="655" t="s">
        <v>6063</v>
      </c>
      <c r="E34" s="429" t="s">
        <v>6064</v>
      </c>
      <c r="F34" s="372" t="s">
        <v>141</v>
      </c>
      <c r="G34" s="373">
        <f t="shared" si="0"/>
        <v>1</v>
      </c>
      <c r="H34" s="430" t="s">
        <v>19</v>
      </c>
      <c r="I34" s="373">
        <f t="shared" si="1"/>
        <v>2</v>
      </c>
      <c r="J34" s="373" t="e">
        <f>+IF(#REF!="Issued",1,IF(#REF!="Not Issued",2,"Nil"))</f>
        <v>#REF!</v>
      </c>
      <c r="K34" s="431" t="s">
        <v>6090</v>
      </c>
      <c r="L34" s="461"/>
      <c r="M34" s="429"/>
      <c r="N34" s="377"/>
      <c r="P34" s="365"/>
      <c r="Q34" s="462"/>
    </row>
    <row r="35" spans="1:17" ht="16.5" customHeight="1" x14ac:dyDescent="0.2">
      <c r="A35" s="370">
        <f t="shared" si="2"/>
        <v>31</v>
      </c>
      <c r="B35" s="651" t="s">
        <v>6087</v>
      </c>
      <c r="C35" s="652">
        <v>40931</v>
      </c>
      <c r="D35" s="655" t="s">
        <v>6088</v>
      </c>
      <c r="E35" s="429" t="s">
        <v>6089</v>
      </c>
      <c r="F35" s="372" t="s">
        <v>141</v>
      </c>
      <c r="G35" s="373">
        <f t="shared" si="0"/>
        <v>1</v>
      </c>
      <c r="H35" s="430" t="s">
        <v>19</v>
      </c>
      <c r="I35" s="373">
        <f t="shared" si="1"/>
        <v>2</v>
      </c>
      <c r="J35" s="373" t="e">
        <f>+IF(#REF!="Issued",1,IF(#REF!="Not Issued",2,"Nil"))</f>
        <v>#REF!</v>
      </c>
      <c r="K35" s="431" t="s">
        <v>6093</v>
      </c>
      <c r="L35" s="461"/>
      <c r="M35" s="429"/>
      <c r="N35" s="377"/>
      <c r="P35" s="365"/>
      <c r="Q35" s="462"/>
    </row>
    <row r="36" spans="1:17" ht="16.5" customHeight="1" x14ac:dyDescent="0.2">
      <c r="A36" s="433"/>
      <c r="B36" s="434"/>
      <c r="C36" s="463"/>
      <c r="D36" s="464"/>
      <c r="E36" s="464"/>
      <c r="F36" s="465"/>
      <c r="G36" s="386"/>
      <c r="H36" s="438"/>
      <c r="I36" s="386"/>
      <c r="J36" s="386"/>
      <c r="K36" s="386"/>
      <c r="L36" s="387"/>
      <c r="M36" s="388"/>
      <c r="P36" s="365"/>
      <c r="Q36" s="462"/>
    </row>
    <row r="37" spans="1:17" s="398" customFormat="1" ht="15" customHeight="1" thickBot="1" x14ac:dyDescent="0.25">
      <c r="A37" s="378"/>
      <c r="B37" s="466"/>
      <c r="C37" s="467"/>
      <c r="D37" s="468"/>
      <c r="E37" s="469"/>
      <c r="F37" s="470"/>
      <c r="G37" s="384"/>
      <c r="H37" s="385"/>
      <c r="I37" s="384"/>
      <c r="J37" s="384"/>
      <c r="K37" s="384"/>
      <c r="L37" s="399"/>
      <c r="P37" s="411"/>
      <c r="Q37" s="418"/>
    </row>
    <row r="38" spans="1:17" s="425" customFormat="1" ht="15" customHeight="1" x14ac:dyDescent="0.3">
      <c r="A38" s="440" t="s">
        <v>100</v>
      </c>
      <c r="B38" s="441">
        <f>+COUNTIF(G5:G35,1)</f>
        <v>24</v>
      </c>
      <c r="C38" s="442"/>
      <c r="D38" s="443" t="s">
        <v>101</v>
      </c>
      <c r="E38" s="444"/>
      <c r="F38" s="444"/>
      <c r="G38" s="445"/>
      <c r="H38" s="441">
        <f>+COUNTIF(I5:I35,1)</f>
        <v>23</v>
      </c>
      <c r="I38" s="444"/>
      <c r="J38" s="424"/>
      <c r="K38" s="424"/>
      <c r="L38" s="446"/>
      <c r="M38" s="424"/>
    </row>
    <row r="39" spans="1:17" s="425" customFormat="1" ht="15" customHeight="1" x14ac:dyDescent="0.3">
      <c r="A39" s="447" t="s">
        <v>112</v>
      </c>
      <c r="B39" s="448">
        <f>+COUNTIF(G5:G35,2)</f>
        <v>7</v>
      </c>
      <c r="C39" s="449"/>
      <c r="D39" s="450" t="s">
        <v>19</v>
      </c>
      <c r="E39" s="451"/>
      <c r="F39" s="451"/>
      <c r="G39" s="386"/>
      <c r="H39" s="448">
        <f>+COUNTIF(I5:I35,2)</f>
        <v>8</v>
      </c>
      <c r="I39" s="451"/>
      <c r="J39" s="424"/>
      <c r="K39" s="424"/>
      <c r="L39" s="446"/>
      <c r="M39" s="424"/>
    </row>
    <row r="40" spans="1:17" s="425" customFormat="1" ht="15" customHeight="1" thickBot="1" x14ac:dyDescent="0.35">
      <c r="A40" s="452" t="s">
        <v>0</v>
      </c>
      <c r="B40" s="453">
        <f>SUM(B38:B39)</f>
        <v>31</v>
      </c>
      <c r="C40" s="454"/>
      <c r="D40" s="455" t="s">
        <v>0</v>
      </c>
      <c r="E40" s="456"/>
      <c r="F40" s="456"/>
      <c r="G40" s="457"/>
      <c r="H40" s="458">
        <f>SUM(H38:H39)</f>
        <v>31</v>
      </c>
      <c r="I40" s="456"/>
      <c r="J40" s="424"/>
      <c r="K40" s="424"/>
      <c r="L40" s="446"/>
      <c r="M40" s="424"/>
    </row>
    <row r="41" spans="1:17" s="398" customFormat="1" ht="20.25" customHeight="1" x14ac:dyDescent="0.2">
      <c r="A41" s="378"/>
      <c r="B41" s="466"/>
      <c r="C41" s="467"/>
      <c r="D41" s="468"/>
      <c r="E41" s="469"/>
      <c r="F41" s="470"/>
      <c r="G41" s="384"/>
      <c r="H41" s="385"/>
      <c r="I41" s="384"/>
      <c r="J41" s="384"/>
      <c r="K41" s="384"/>
      <c r="L41" s="399"/>
      <c r="P41" s="411"/>
      <c r="Q41" s="418"/>
    </row>
    <row r="44" spans="1:17" ht="19.5" thickBot="1" x14ac:dyDescent="0.45">
      <c r="A44" s="775" t="s">
        <v>6094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</row>
    <row r="45" spans="1:17" x14ac:dyDescent="0.2">
      <c r="A45" s="761" t="s">
        <v>86</v>
      </c>
      <c r="B45" s="773" t="s">
        <v>87</v>
      </c>
      <c r="C45" s="765" t="s">
        <v>5849</v>
      </c>
      <c r="D45" s="765" t="s">
        <v>89</v>
      </c>
      <c r="E45" s="773" t="s">
        <v>90</v>
      </c>
      <c r="F45" s="471" t="s">
        <v>300</v>
      </c>
      <c r="G45" s="361"/>
      <c r="H45" s="769" t="s">
        <v>92</v>
      </c>
      <c r="I45" s="362"/>
      <c r="J45" s="363" t="s">
        <v>93</v>
      </c>
      <c r="K45" s="363"/>
      <c r="L45" s="363"/>
      <c r="M45" s="757" t="s">
        <v>94</v>
      </c>
    </row>
    <row r="46" spans="1:17" ht="13.5" thickBot="1" x14ac:dyDescent="0.25">
      <c r="A46" s="762"/>
      <c r="B46" s="774"/>
      <c r="C46" s="766"/>
      <c r="D46" s="766"/>
      <c r="E46" s="774"/>
      <c r="F46" s="366" t="s">
        <v>95</v>
      </c>
      <c r="G46" s="367"/>
      <c r="H46" s="770"/>
      <c r="I46" s="368"/>
      <c r="J46" s="369" t="s">
        <v>96</v>
      </c>
      <c r="K46" s="369"/>
      <c r="L46" s="369"/>
      <c r="M46" s="758"/>
    </row>
    <row r="47" spans="1:17" ht="16.5" customHeight="1" x14ac:dyDescent="0.2">
      <c r="A47" s="370">
        <v>1</v>
      </c>
      <c r="B47" s="651" t="s">
        <v>6095</v>
      </c>
      <c r="C47" s="652">
        <v>78880</v>
      </c>
      <c r="D47" s="655" t="s">
        <v>6096</v>
      </c>
      <c r="E47" s="429" t="s">
        <v>6097</v>
      </c>
      <c r="F47" s="372" t="s">
        <v>166</v>
      </c>
      <c r="G47" s="373">
        <f t="shared" ref="G47:G61" si="3">+IF(F47="M",1,IF(F47="f",2,IF(F47="Civ",3,"Error")))</f>
        <v>2</v>
      </c>
      <c r="H47" s="430" t="s">
        <v>101</v>
      </c>
      <c r="I47" s="373">
        <f>+IF(H47="Studying",5,IF(H47="Complete",1,IF(H47="Incomplete",2,IF(H47="Left",3,IF(H47="Dropped",4,"Error")))))</f>
        <v>1</v>
      </c>
      <c r="J47" s="373" t="e">
        <f>+IF(#REF!="Issued",1,IF(#REF!="Not Issued",2,"Nil"))</f>
        <v>#REF!</v>
      </c>
      <c r="K47" s="431" t="s">
        <v>6098</v>
      </c>
      <c r="L47" s="461"/>
      <c r="M47" s="429"/>
    </row>
    <row r="48" spans="1:17" ht="16.5" customHeight="1" x14ac:dyDescent="0.2">
      <c r="A48" s="370">
        <f t="shared" ref="A48:A61" si="4">+A47+1</f>
        <v>2</v>
      </c>
      <c r="B48" s="651" t="s">
        <v>6103</v>
      </c>
      <c r="C48" s="652">
        <v>79348</v>
      </c>
      <c r="D48" s="655" t="s">
        <v>6104</v>
      </c>
      <c r="E48" s="429" t="s">
        <v>6105</v>
      </c>
      <c r="F48" s="372" t="s">
        <v>166</v>
      </c>
      <c r="G48" s="373">
        <f t="shared" si="3"/>
        <v>2</v>
      </c>
      <c r="H48" s="430" t="s">
        <v>101</v>
      </c>
      <c r="I48" s="373">
        <f>+IF(H48="Studying",5,IF(H48="Complete",1,IF(H48="Incomplete",2,IF(H48="Left",3,IF(H48="Dropped",4,"Error")))))</f>
        <v>1</v>
      </c>
      <c r="J48" s="373" t="e">
        <f>+IF(#REF!="Issued",1,IF(#REF!="Not Issued",2,"Nil"))</f>
        <v>#REF!</v>
      </c>
      <c r="K48" s="431" t="s">
        <v>6102</v>
      </c>
      <c r="L48" s="461"/>
      <c r="M48" s="429"/>
    </row>
    <row r="49" spans="1:13" ht="16.5" customHeight="1" x14ac:dyDescent="0.2">
      <c r="A49" s="370">
        <v>3</v>
      </c>
      <c r="B49" s="651" t="s">
        <v>6111</v>
      </c>
      <c r="C49" s="652">
        <v>79349</v>
      </c>
      <c r="D49" s="655" t="s">
        <v>6112</v>
      </c>
      <c r="E49" s="429" t="s">
        <v>3499</v>
      </c>
      <c r="F49" s="372" t="s">
        <v>166</v>
      </c>
      <c r="G49" s="373">
        <f t="shared" si="3"/>
        <v>2</v>
      </c>
      <c r="H49" s="430" t="s">
        <v>101</v>
      </c>
      <c r="I49" s="373">
        <f t="shared" ref="I49:I61" si="5">+IF(H49="Studying",5,IF(H49="Complete",1,IF(H49="Incomplete",2,IF(H49="Left",3,IF(H49="Dropped",4,"Error")))))</f>
        <v>1</v>
      </c>
      <c r="J49" s="373" t="e">
        <f>+IF(#REF!="Issued",1,IF(#REF!="Not Issued",2,"Nil"))</f>
        <v>#REF!</v>
      </c>
      <c r="K49" s="431" t="s">
        <v>6106</v>
      </c>
      <c r="L49" s="461"/>
      <c r="M49" s="429"/>
    </row>
    <row r="50" spans="1:13" ht="16.5" customHeight="1" x14ac:dyDescent="0.2">
      <c r="A50" s="370">
        <f t="shared" si="4"/>
        <v>4</v>
      </c>
      <c r="B50" s="651" t="s">
        <v>6114</v>
      </c>
      <c r="C50" s="652">
        <v>79350</v>
      </c>
      <c r="D50" s="655" t="s">
        <v>6115</v>
      </c>
      <c r="E50" s="429" t="s">
        <v>6116</v>
      </c>
      <c r="F50" s="372" t="s">
        <v>166</v>
      </c>
      <c r="G50" s="373">
        <f t="shared" si="3"/>
        <v>2</v>
      </c>
      <c r="H50" s="430" t="s">
        <v>101</v>
      </c>
      <c r="I50" s="373">
        <f t="shared" si="5"/>
        <v>1</v>
      </c>
      <c r="J50" s="373" t="e">
        <f>+IF(#REF!="Issued",1,IF(#REF!="Not Issued",2,"Nil"))</f>
        <v>#REF!</v>
      </c>
      <c r="K50" s="431" t="s">
        <v>6110</v>
      </c>
      <c r="L50" s="461"/>
      <c r="M50" s="429"/>
    </row>
    <row r="51" spans="1:13" ht="16.5" customHeight="1" x14ac:dyDescent="0.2">
      <c r="A51" s="370">
        <f t="shared" si="4"/>
        <v>5</v>
      </c>
      <c r="B51" s="651" t="s">
        <v>6118</v>
      </c>
      <c r="C51" s="652">
        <v>78882</v>
      </c>
      <c r="D51" s="655" t="s">
        <v>6119</v>
      </c>
      <c r="E51" s="429" t="s">
        <v>1571</v>
      </c>
      <c r="F51" s="372" t="s">
        <v>166</v>
      </c>
      <c r="G51" s="373">
        <f t="shared" si="3"/>
        <v>2</v>
      </c>
      <c r="H51" s="430" t="s">
        <v>101</v>
      </c>
      <c r="I51" s="373">
        <f t="shared" si="5"/>
        <v>1</v>
      </c>
      <c r="J51" s="373" t="e">
        <f>+IF(#REF!="Issued",1,IF(#REF!="Not Issued",2,"Nil"))</f>
        <v>#REF!</v>
      </c>
      <c r="K51" s="431" t="s">
        <v>6113</v>
      </c>
      <c r="L51" s="461"/>
      <c r="M51" s="429"/>
    </row>
    <row r="52" spans="1:13" ht="16.5" customHeight="1" x14ac:dyDescent="0.2">
      <c r="A52" s="370">
        <f t="shared" si="4"/>
        <v>6</v>
      </c>
      <c r="B52" s="651" t="s">
        <v>6121</v>
      </c>
      <c r="C52" s="652">
        <v>79351</v>
      </c>
      <c r="D52" s="655" t="s">
        <v>6122</v>
      </c>
      <c r="E52" s="429" t="s">
        <v>6123</v>
      </c>
      <c r="F52" s="372" t="s">
        <v>166</v>
      </c>
      <c r="G52" s="373">
        <f t="shared" si="3"/>
        <v>2</v>
      </c>
      <c r="H52" s="430" t="s">
        <v>101</v>
      </c>
      <c r="I52" s="373">
        <f t="shared" si="5"/>
        <v>1</v>
      </c>
      <c r="J52" s="373" t="e">
        <f>+IF(#REF!="Issued",1,IF(#REF!="Not Issued",2,"Nil"))</f>
        <v>#REF!</v>
      </c>
      <c r="K52" s="431" t="s">
        <v>6117</v>
      </c>
      <c r="L52" s="461"/>
      <c r="M52" s="429"/>
    </row>
    <row r="53" spans="1:13" ht="16.5" customHeight="1" x14ac:dyDescent="0.2">
      <c r="A53" s="370">
        <f t="shared" si="4"/>
        <v>7</v>
      </c>
      <c r="B53" s="651" t="s">
        <v>6125</v>
      </c>
      <c r="C53" s="652">
        <v>79352</v>
      </c>
      <c r="D53" s="655" t="s">
        <v>6126</v>
      </c>
      <c r="E53" s="429" t="s">
        <v>6127</v>
      </c>
      <c r="F53" s="372" t="s">
        <v>166</v>
      </c>
      <c r="G53" s="373">
        <f t="shared" si="3"/>
        <v>2</v>
      </c>
      <c r="H53" s="430" t="s">
        <v>101</v>
      </c>
      <c r="I53" s="373">
        <f t="shared" si="5"/>
        <v>1</v>
      </c>
      <c r="J53" s="373" t="e">
        <f>+IF(#REF!="Issued",1,IF(#REF!="Not Issued",2,"Nil"))</f>
        <v>#REF!</v>
      </c>
      <c r="K53" s="431" t="s">
        <v>6120</v>
      </c>
      <c r="L53" s="461"/>
      <c r="M53" s="429"/>
    </row>
    <row r="54" spans="1:13" ht="16.5" customHeight="1" x14ac:dyDescent="0.2">
      <c r="A54" s="370">
        <f t="shared" si="4"/>
        <v>8</v>
      </c>
      <c r="B54" s="651" t="s">
        <v>6129</v>
      </c>
      <c r="C54" s="652">
        <v>79353</v>
      </c>
      <c r="D54" s="655" t="s">
        <v>6130</v>
      </c>
      <c r="E54" s="429" t="s">
        <v>6131</v>
      </c>
      <c r="F54" s="372" t="s">
        <v>166</v>
      </c>
      <c r="G54" s="373">
        <f t="shared" si="3"/>
        <v>2</v>
      </c>
      <c r="H54" s="430" t="s">
        <v>101</v>
      </c>
      <c r="I54" s="373">
        <f t="shared" si="5"/>
        <v>1</v>
      </c>
      <c r="J54" s="373" t="e">
        <f>+IF(#REF!="Issued",1,IF(#REF!="Not Issued",2,"Nil"))</f>
        <v>#REF!</v>
      </c>
      <c r="K54" s="431" t="s">
        <v>6124</v>
      </c>
      <c r="L54" s="461"/>
      <c r="M54" s="429"/>
    </row>
    <row r="55" spans="1:13" ht="16.5" customHeight="1" x14ac:dyDescent="0.2">
      <c r="A55" s="370">
        <f t="shared" si="4"/>
        <v>9</v>
      </c>
      <c r="B55" s="651" t="s">
        <v>6133</v>
      </c>
      <c r="C55" s="652">
        <v>41925</v>
      </c>
      <c r="D55" s="655" t="s">
        <v>6134</v>
      </c>
      <c r="E55" s="429" t="s">
        <v>1311</v>
      </c>
      <c r="F55" s="372" t="s">
        <v>166</v>
      </c>
      <c r="G55" s="373">
        <f t="shared" si="3"/>
        <v>2</v>
      </c>
      <c r="H55" s="430" t="s">
        <v>101</v>
      </c>
      <c r="I55" s="373">
        <f t="shared" si="5"/>
        <v>1</v>
      </c>
      <c r="J55" s="373" t="e">
        <f>+IF(#REF!="Issued",1,IF(#REF!="Not Issued",2,"Nil"))</f>
        <v>#REF!</v>
      </c>
      <c r="K55" s="431" t="s">
        <v>6128</v>
      </c>
      <c r="L55" s="461"/>
      <c r="M55" s="429"/>
    </row>
    <row r="56" spans="1:13" ht="16.5" customHeight="1" x14ac:dyDescent="0.2">
      <c r="A56" s="370">
        <f t="shared" si="4"/>
        <v>10</v>
      </c>
      <c r="B56" s="651" t="s">
        <v>6140</v>
      </c>
      <c r="C56" s="652">
        <v>79355</v>
      </c>
      <c r="D56" s="655" t="s">
        <v>6141</v>
      </c>
      <c r="E56" s="429" t="s">
        <v>3294</v>
      </c>
      <c r="F56" s="372" t="s">
        <v>141</v>
      </c>
      <c r="G56" s="373">
        <f t="shared" si="3"/>
        <v>1</v>
      </c>
      <c r="H56" s="430" t="s">
        <v>101</v>
      </c>
      <c r="I56" s="373">
        <f t="shared" si="5"/>
        <v>1</v>
      </c>
      <c r="J56" s="373" t="e">
        <f>+IF(#REF!="Issued",1,IF(#REF!="Not Issued",2,"Nil"))</f>
        <v>#REF!</v>
      </c>
      <c r="K56" s="431" t="s">
        <v>6132</v>
      </c>
      <c r="L56" s="461"/>
      <c r="M56" s="429"/>
    </row>
    <row r="57" spans="1:13" ht="16.5" customHeight="1" x14ac:dyDescent="0.2">
      <c r="A57" s="370">
        <f t="shared" si="4"/>
        <v>11</v>
      </c>
      <c r="B57" s="651" t="s">
        <v>6143</v>
      </c>
      <c r="C57" s="652">
        <v>79814</v>
      </c>
      <c r="D57" s="655" t="s">
        <v>6144</v>
      </c>
      <c r="E57" s="429" t="s">
        <v>6145</v>
      </c>
      <c r="F57" s="372" t="s">
        <v>166</v>
      </c>
      <c r="G57" s="373">
        <f t="shared" si="3"/>
        <v>2</v>
      </c>
      <c r="H57" s="430" t="s">
        <v>101</v>
      </c>
      <c r="I57" s="373">
        <f t="shared" si="5"/>
        <v>1</v>
      </c>
      <c r="J57" s="373" t="e">
        <f>+IF(#REF!="Issued",1,IF(#REF!="Not Issued",2,"Nil"))</f>
        <v>#REF!</v>
      </c>
      <c r="K57" s="431" t="s">
        <v>6135</v>
      </c>
      <c r="L57" s="461"/>
      <c r="M57" s="429"/>
    </row>
    <row r="58" spans="1:13" ht="16.5" customHeight="1" x14ac:dyDescent="0.2">
      <c r="A58" s="370">
        <f t="shared" si="4"/>
        <v>12</v>
      </c>
      <c r="B58" s="651" t="s">
        <v>6147</v>
      </c>
      <c r="C58" s="652">
        <v>79356</v>
      </c>
      <c r="D58" s="655" t="s">
        <v>6148</v>
      </c>
      <c r="E58" s="429" t="s">
        <v>6149</v>
      </c>
      <c r="F58" s="372" t="s">
        <v>166</v>
      </c>
      <c r="G58" s="373">
        <f t="shared" si="3"/>
        <v>2</v>
      </c>
      <c r="H58" s="430" t="s">
        <v>101</v>
      </c>
      <c r="I58" s="373">
        <f t="shared" si="5"/>
        <v>1</v>
      </c>
      <c r="J58" s="373" t="e">
        <f>+IF(#REF!="Issued",1,IF(#REF!="Not Issued",2,"Nil"))</f>
        <v>#REF!</v>
      </c>
      <c r="K58" s="431" t="s">
        <v>6139</v>
      </c>
      <c r="L58" s="461"/>
      <c r="M58" s="429"/>
    </row>
    <row r="59" spans="1:13" ht="16.5" customHeight="1" x14ac:dyDescent="0.2">
      <c r="A59" s="370">
        <f t="shared" si="4"/>
        <v>13</v>
      </c>
      <c r="B59" s="651" t="s">
        <v>6099</v>
      </c>
      <c r="C59" s="652">
        <v>78881</v>
      </c>
      <c r="D59" s="655" t="s">
        <v>6100</v>
      </c>
      <c r="E59" s="429" t="s">
        <v>6101</v>
      </c>
      <c r="F59" s="372" t="s">
        <v>166</v>
      </c>
      <c r="G59" s="373">
        <f t="shared" si="3"/>
        <v>2</v>
      </c>
      <c r="H59" s="430" t="s">
        <v>19</v>
      </c>
      <c r="I59" s="373">
        <f t="shared" si="5"/>
        <v>2</v>
      </c>
      <c r="J59" s="373" t="e">
        <f>+IF(#REF!="Issued",1,IF(#REF!="Not Issued",2,"Nil"))</f>
        <v>#REF!</v>
      </c>
      <c r="K59" s="431" t="s">
        <v>6142</v>
      </c>
      <c r="L59" s="461"/>
      <c r="M59" s="429"/>
    </row>
    <row r="60" spans="1:13" ht="16.5" customHeight="1" x14ac:dyDescent="0.2">
      <c r="A60" s="370">
        <f t="shared" si="4"/>
        <v>14</v>
      </c>
      <c r="B60" s="651" t="s">
        <v>6107</v>
      </c>
      <c r="C60" s="652">
        <v>50533</v>
      </c>
      <c r="D60" s="655" t="s">
        <v>6108</v>
      </c>
      <c r="E60" s="429" t="s">
        <v>6109</v>
      </c>
      <c r="F60" s="372" t="s">
        <v>141</v>
      </c>
      <c r="G60" s="373">
        <f t="shared" si="3"/>
        <v>1</v>
      </c>
      <c r="H60" s="430" t="s">
        <v>19</v>
      </c>
      <c r="I60" s="373">
        <f t="shared" si="5"/>
        <v>2</v>
      </c>
      <c r="J60" s="373" t="e">
        <f>+IF(#REF!="Issued",1,IF(#REF!="Not Issued",2,"Nil"))</f>
        <v>#REF!</v>
      </c>
      <c r="K60" s="431" t="s">
        <v>6146</v>
      </c>
      <c r="L60" s="461"/>
      <c r="M60" s="429"/>
    </row>
    <row r="61" spans="1:13" ht="16.5" customHeight="1" x14ac:dyDescent="0.2">
      <c r="A61" s="370">
        <f t="shared" si="4"/>
        <v>15</v>
      </c>
      <c r="B61" s="651" t="s">
        <v>6136</v>
      </c>
      <c r="C61" s="652">
        <v>79354</v>
      </c>
      <c r="D61" s="655" t="s">
        <v>6137</v>
      </c>
      <c r="E61" s="429" t="s">
        <v>6138</v>
      </c>
      <c r="F61" s="372" t="s">
        <v>166</v>
      </c>
      <c r="G61" s="373">
        <f t="shared" si="3"/>
        <v>2</v>
      </c>
      <c r="H61" s="430" t="s">
        <v>19</v>
      </c>
      <c r="I61" s="373">
        <f t="shared" si="5"/>
        <v>2</v>
      </c>
      <c r="J61" s="373" t="e">
        <f>+IF(#REF!="Issued",1,IF(#REF!="Not Issued",2,"Nil"))</f>
        <v>#REF!</v>
      </c>
      <c r="K61" s="431" t="s">
        <v>6150</v>
      </c>
      <c r="L61" s="461"/>
      <c r="M61" s="429"/>
    </row>
    <row r="62" spans="1:13" x14ac:dyDescent="0.2">
      <c r="C62" s="472"/>
    </row>
    <row r="63" spans="1:13" ht="13.5" thickBot="1" x14ac:dyDescent="0.25">
      <c r="C63" s="472"/>
    </row>
    <row r="64" spans="1:13" ht="15" x14ac:dyDescent="0.3">
      <c r="A64" s="440" t="s">
        <v>100</v>
      </c>
      <c r="B64" s="441">
        <f>+COUNTIF(G23:G55,1)</f>
        <v>9</v>
      </c>
      <c r="C64" s="442"/>
      <c r="D64" s="443" t="s">
        <v>101</v>
      </c>
      <c r="E64" s="444"/>
      <c r="F64" s="444"/>
      <c r="G64" s="445"/>
      <c r="H64" s="441">
        <f>+COUNTIF(I23:I55,1)</f>
        <v>14</v>
      </c>
      <c r="I64" s="444"/>
    </row>
    <row r="65" spans="1:17" ht="15" x14ac:dyDescent="0.3">
      <c r="A65" s="447" t="s">
        <v>112</v>
      </c>
      <c r="B65" s="448">
        <f>+COUNTIF(G23:G55,2)</f>
        <v>13</v>
      </c>
      <c r="C65" s="449"/>
      <c r="D65" s="450" t="s">
        <v>19</v>
      </c>
      <c r="E65" s="451"/>
      <c r="F65" s="451"/>
      <c r="G65" s="386"/>
      <c r="H65" s="448">
        <f>+COUNTIF(I23:I55,2)</f>
        <v>8</v>
      </c>
      <c r="I65" s="451"/>
    </row>
    <row r="66" spans="1:17" ht="15.75" thickBot="1" x14ac:dyDescent="0.35">
      <c r="A66" s="452" t="s">
        <v>0</v>
      </c>
      <c r="B66" s="453">
        <f>SUM(B64:B65)</f>
        <v>22</v>
      </c>
      <c r="C66" s="454"/>
      <c r="D66" s="455" t="s">
        <v>0</v>
      </c>
      <c r="E66" s="456"/>
      <c r="F66" s="456"/>
      <c r="G66" s="457"/>
      <c r="H66" s="458">
        <f>SUM(H64:H65)</f>
        <v>22</v>
      </c>
      <c r="I66" s="456"/>
    </row>
    <row r="67" spans="1:17" x14ac:dyDescent="0.2">
      <c r="C67" s="472"/>
    </row>
    <row r="68" spans="1:17" x14ac:dyDescent="0.2">
      <c r="C68" s="472"/>
    </row>
    <row r="69" spans="1:17" x14ac:dyDescent="0.2">
      <c r="C69" s="472"/>
    </row>
    <row r="70" spans="1:17" x14ac:dyDescent="0.2">
      <c r="C70" s="472"/>
    </row>
    <row r="71" spans="1:17" x14ac:dyDescent="0.2">
      <c r="C71" s="472"/>
    </row>
    <row r="72" spans="1:17" s="390" customFormat="1" x14ac:dyDescent="0.2">
      <c r="A72" s="359"/>
      <c r="B72" s="439"/>
      <c r="C72" s="472"/>
      <c r="E72" s="391"/>
      <c r="F72" s="392"/>
      <c r="G72" s="359"/>
      <c r="H72" s="359"/>
      <c r="I72" s="359"/>
      <c r="J72" s="359"/>
      <c r="K72" s="359"/>
      <c r="L72" s="400"/>
      <c r="M72" s="359"/>
      <c r="N72" s="359"/>
      <c r="O72" s="359"/>
      <c r="P72" s="360"/>
      <c r="Q72" s="359"/>
    </row>
    <row r="73" spans="1:17" s="390" customFormat="1" x14ac:dyDescent="0.2">
      <c r="A73" s="359"/>
      <c r="B73" s="439"/>
      <c r="C73" s="472"/>
      <c r="E73" s="391"/>
      <c r="F73" s="392"/>
      <c r="G73" s="359"/>
      <c r="H73" s="359"/>
      <c r="I73" s="359"/>
      <c r="J73" s="359"/>
      <c r="K73" s="359"/>
      <c r="L73" s="400"/>
      <c r="M73" s="359"/>
      <c r="N73" s="359"/>
      <c r="O73" s="359"/>
      <c r="P73" s="360"/>
      <c r="Q73" s="359"/>
    </row>
    <row r="74" spans="1:17" s="390" customFormat="1" x14ac:dyDescent="0.2">
      <c r="A74" s="359"/>
      <c r="B74" s="439"/>
      <c r="C74" s="472"/>
      <c r="E74" s="391"/>
      <c r="F74" s="392"/>
      <c r="G74" s="359"/>
      <c r="H74" s="359"/>
      <c r="I74" s="359"/>
      <c r="J74" s="359"/>
      <c r="K74" s="359"/>
      <c r="L74" s="400"/>
      <c r="M74" s="359"/>
      <c r="N74" s="359"/>
      <c r="O74" s="359"/>
      <c r="P74" s="360"/>
      <c r="Q74" s="359"/>
    </row>
    <row r="75" spans="1:17" s="390" customFormat="1" x14ac:dyDescent="0.2">
      <c r="A75" s="359"/>
      <c r="B75" s="439"/>
      <c r="C75" s="472"/>
      <c r="E75" s="391"/>
      <c r="F75" s="392"/>
      <c r="G75" s="359"/>
      <c r="H75" s="359"/>
      <c r="I75" s="359"/>
      <c r="J75" s="359"/>
      <c r="K75" s="359"/>
      <c r="L75" s="400"/>
      <c r="M75" s="359"/>
      <c r="N75" s="359"/>
      <c r="O75" s="359"/>
      <c r="P75" s="360"/>
      <c r="Q75" s="359"/>
    </row>
    <row r="76" spans="1:17" s="390" customFormat="1" x14ac:dyDescent="0.2">
      <c r="A76" s="359"/>
      <c r="B76" s="439"/>
      <c r="C76" s="472"/>
      <c r="E76" s="391"/>
      <c r="F76" s="392"/>
      <c r="G76" s="359"/>
      <c r="H76" s="359"/>
      <c r="I76" s="359"/>
      <c r="J76" s="359"/>
      <c r="K76" s="359"/>
      <c r="L76" s="400"/>
      <c r="M76" s="359"/>
      <c r="N76" s="359"/>
      <c r="O76" s="359"/>
      <c r="P76" s="360"/>
      <c r="Q76" s="359"/>
    </row>
    <row r="77" spans="1:17" s="390" customFormat="1" x14ac:dyDescent="0.2">
      <c r="A77" s="359"/>
      <c r="B77" s="439"/>
      <c r="C77" s="472"/>
      <c r="E77" s="391"/>
      <c r="F77" s="392"/>
      <c r="G77" s="359"/>
      <c r="H77" s="359"/>
      <c r="I77" s="359"/>
      <c r="J77" s="359"/>
      <c r="K77" s="359"/>
      <c r="L77" s="400"/>
      <c r="M77" s="359"/>
      <c r="N77" s="359"/>
      <c r="O77" s="359"/>
      <c r="P77" s="360"/>
      <c r="Q77" s="359"/>
    </row>
    <row r="78" spans="1:17" s="390" customFormat="1" x14ac:dyDescent="0.2">
      <c r="A78" s="359"/>
      <c r="B78" s="439"/>
      <c r="C78" s="472"/>
      <c r="E78" s="391"/>
      <c r="F78" s="392"/>
      <c r="G78" s="359"/>
      <c r="H78" s="359"/>
      <c r="I78" s="359"/>
      <c r="J78" s="359"/>
      <c r="K78" s="359"/>
      <c r="L78" s="400"/>
      <c r="M78" s="359"/>
      <c r="N78" s="359"/>
      <c r="O78" s="359"/>
      <c r="P78" s="360"/>
      <c r="Q78" s="359"/>
    </row>
    <row r="79" spans="1:17" s="390" customFormat="1" x14ac:dyDescent="0.2">
      <c r="A79" s="359"/>
      <c r="B79" s="439"/>
      <c r="C79" s="472"/>
      <c r="E79" s="391"/>
      <c r="F79" s="392"/>
      <c r="G79" s="359"/>
      <c r="H79" s="359"/>
      <c r="I79" s="359"/>
      <c r="J79" s="359"/>
      <c r="K79" s="359"/>
      <c r="L79" s="400"/>
      <c r="M79" s="359"/>
      <c r="N79" s="359"/>
      <c r="O79" s="359"/>
      <c r="P79" s="360"/>
      <c r="Q79" s="359"/>
    </row>
    <row r="80" spans="1:17" s="390" customFormat="1" x14ac:dyDescent="0.2">
      <c r="A80" s="359"/>
      <c r="B80" s="439"/>
      <c r="C80" s="472"/>
      <c r="E80" s="391"/>
      <c r="F80" s="392"/>
      <c r="G80" s="359"/>
      <c r="H80" s="359"/>
      <c r="I80" s="359"/>
      <c r="J80" s="359"/>
      <c r="K80" s="359"/>
      <c r="L80" s="400"/>
      <c r="M80" s="359"/>
      <c r="N80" s="359"/>
      <c r="O80" s="359"/>
      <c r="P80" s="360"/>
      <c r="Q80" s="359"/>
    </row>
    <row r="81" spans="1:17" s="390" customFormat="1" x14ac:dyDescent="0.2">
      <c r="A81" s="359"/>
      <c r="B81" s="439"/>
      <c r="C81" s="472"/>
      <c r="E81" s="391"/>
      <c r="F81" s="392"/>
      <c r="G81" s="359"/>
      <c r="H81" s="359"/>
      <c r="I81" s="359"/>
      <c r="J81" s="359"/>
      <c r="K81" s="359"/>
      <c r="L81" s="400"/>
      <c r="M81" s="359"/>
      <c r="N81" s="359"/>
      <c r="O81" s="359"/>
      <c r="P81" s="360"/>
      <c r="Q81" s="359"/>
    </row>
    <row r="82" spans="1:17" s="390" customFormat="1" x14ac:dyDescent="0.2">
      <c r="A82" s="359"/>
      <c r="B82" s="439"/>
      <c r="C82" s="472"/>
      <c r="E82" s="391"/>
      <c r="F82" s="392"/>
      <c r="G82" s="359"/>
      <c r="H82" s="359"/>
      <c r="I82" s="359"/>
      <c r="J82" s="359"/>
      <c r="K82" s="359"/>
      <c r="L82" s="400"/>
      <c r="M82" s="359"/>
      <c r="N82" s="359"/>
      <c r="O82" s="359"/>
      <c r="P82" s="360"/>
      <c r="Q82" s="359"/>
    </row>
    <row r="83" spans="1:17" s="390" customFormat="1" x14ac:dyDescent="0.2">
      <c r="A83" s="359"/>
      <c r="B83" s="439"/>
      <c r="C83" s="472"/>
      <c r="E83" s="391"/>
      <c r="F83" s="392"/>
      <c r="G83" s="359"/>
      <c r="H83" s="359"/>
      <c r="I83" s="359"/>
      <c r="J83" s="359"/>
      <c r="K83" s="359"/>
      <c r="L83" s="400"/>
      <c r="M83" s="359"/>
      <c r="N83" s="359"/>
      <c r="O83" s="359"/>
      <c r="P83" s="360"/>
      <c r="Q83" s="359"/>
    </row>
    <row r="84" spans="1:17" s="390" customFormat="1" x14ac:dyDescent="0.2">
      <c r="A84" s="359"/>
      <c r="B84" s="439"/>
      <c r="C84" s="472"/>
      <c r="E84" s="391"/>
      <c r="F84" s="392"/>
      <c r="G84" s="359"/>
      <c r="H84" s="359"/>
      <c r="I84" s="359"/>
      <c r="J84" s="359"/>
      <c r="K84" s="359"/>
      <c r="L84" s="400"/>
      <c r="M84" s="359"/>
      <c r="N84" s="359"/>
      <c r="O84" s="359"/>
      <c r="P84" s="360"/>
      <c r="Q84" s="359"/>
    </row>
    <row r="85" spans="1:17" s="390" customFormat="1" x14ac:dyDescent="0.2">
      <c r="A85" s="359"/>
      <c r="B85" s="439"/>
      <c r="C85" s="472"/>
      <c r="E85" s="391"/>
      <c r="F85" s="392"/>
      <c r="G85" s="359"/>
      <c r="H85" s="359"/>
      <c r="I85" s="359"/>
      <c r="J85" s="359"/>
      <c r="K85" s="359"/>
      <c r="L85" s="400"/>
      <c r="M85" s="359"/>
      <c r="N85" s="359"/>
      <c r="O85" s="359"/>
      <c r="P85" s="360"/>
      <c r="Q85" s="359"/>
    </row>
    <row r="86" spans="1:17" s="390" customFormat="1" x14ac:dyDescent="0.2">
      <c r="A86" s="359"/>
      <c r="B86" s="439"/>
      <c r="C86" s="472"/>
      <c r="E86" s="391"/>
      <c r="F86" s="392"/>
      <c r="G86" s="359"/>
      <c r="H86" s="359"/>
      <c r="I86" s="359"/>
      <c r="J86" s="359"/>
      <c r="K86" s="359"/>
      <c r="L86" s="400"/>
      <c r="M86" s="359"/>
      <c r="N86" s="359"/>
      <c r="O86" s="359"/>
      <c r="P86" s="360"/>
      <c r="Q86" s="359"/>
    </row>
    <row r="87" spans="1:17" s="390" customFormat="1" x14ac:dyDescent="0.2">
      <c r="A87" s="359"/>
      <c r="B87" s="439"/>
      <c r="C87" s="472"/>
      <c r="E87" s="391"/>
      <c r="F87" s="392"/>
      <c r="G87" s="359"/>
      <c r="H87" s="359"/>
      <c r="I87" s="359"/>
      <c r="J87" s="359"/>
      <c r="K87" s="359"/>
      <c r="L87" s="400"/>
      <c r="M87" s="359"/>
      <c r="N87" s="359"/>
      <c r="O87" s="359"/>
      <c r="P87" s="360"/>
      <c r="Q87" s="359"/>
    </row>
    <row r="88" spans="1:17" s="390" customFormat="1" x14ac:dyDescent="0.2">
      <c r="A88" s="359"/>
      <c r="B88" s="439"/>
      <c r="C88" s="472"/>
      <c r="E88" s="391"/>
      <c r="F88" s="392"/>
      <c r="G88" s="359"/>
      <c r="H88" s="359"/>
      <c r="I88" s="359"/>
      <c r="J88" s="359"/>
      <c r="K88" s="359"/>
      <c r="L88" s="400"/>
      <c r="M88" s="359"/>
      <c r="N88" s="359"/>
      <c r="O88" s="359"/>
      <c r="P88" s="360"/>
      <c r="Q88" s="359"/>
    </row>
    <row r="89" spans="1:17" s="390" customFormat="1" x14ac:dyDescent="0.2">
      <c r="A89" s="359"/>
      <c r="B89" s="439"/>
      <c r="C89" s="472"/>
      <c r="E89" s="391"/>
      <c r="F89" s="392"/>
      <c r="G89" s="359"/>
      <c r="H89" s="359"/>
      <c r="I89" s="359"/>
      <c r="J89" s="359"/>
      <c r="K89" s="359"/>
      <c r="L89" s="400"/>
      <c r="M89" s="359"/>
      <c r="N89" s="359"/>
      <c r="O89" s="359"/>
      <c r="P89" s="360"/>
      <c r="Q89" s="359"/>
    </row>
    <row r="90" spans="1:17" s="390" customFormat="1" x14ac:dyDescent="0.2">
      <c r="A90" s="359"/>
      <c r="B90" s="439"/>
      <c r="C90" s="472"/>
      <c r="E90" s="391"/>
      <c r="F90" s="392"/>
      <c r="G90" s="359"/>
      <c r="H90" s="359"/>
      <c r="I90" s="359"/>
      <c r="J90" s="359"/>
      <c r="K90" s="359"/>
      <c r="L90" s="400"/>
      <c r="M90" s="359"/>
      <c r="N90" s="359"/>
      <c r="O90" s="359"/>
      <c r="P90" s="360"/>
      <c r="Q90" s="359"/>
    </row>
    <row r="91" spans="1:17" s="390" customFormat="1" x14ac:dyDescent="0.2">
      <c r="A91" s="359"/>
      <c r="B91" s="439"/>
      <c r="C91" s="472"/>
      <c r="E91" s="391"/>
      <c r="F91" s="392"/>
      <c r="G91" s="359"/>
      <c r="H91" s="359"/>
      <c r="I91" s="359"/>
      <c r="J91" s="359"/>
      <c r="K91" s="359"/>
      <c r="L91" s="400"/>
      <c r="M91" s="359"/>
      <c r="N91" s="359"/>
      <c r="O91" s="359"/>
      <c r="P91" s="360"/>
      <c r="Q91" s="359"/>
    </row>
    <row r="92" spans="1:17" s="390" customFormat="1" x14ac:dyDescent="0.2">
      <c r="A92" s="359"/>
      <c r="B92" s="439"/>
      <c r="C92" s="472"/>
      <c r="E92" s="391"/>
      <c r="F92" s="392"/>
      <c r="G92" s="359"/>
      <c r="H92" s="359"/>
      <c r="I92" s="359"/>
      <c r="J92" s="359"/>
      <c r="K92" s="359"/>
      <c r="L92" s="400"/>
      <c r="M92" s="359"/>
      <c r="N92" s="359"/>
      <c r="O92" s="359"/>
      <c r="P92" s="360"/>
      <c r="Q92" s="359"/>
    </row>
    <row r="93" spans="1:17" s="390" customFormat="1" x14ac:dyDescent="0.2">
      <c r="A93" s="359"/>
      <c r="B93" s="439"/>
      <c r="C93" s="472"/>
      <c r="E93" s="391"/>
      <c r="F93" s="392"/>
      <c r="G93" s="359"/>
      <c r="H93" s="359"/>
      <c r="I93" s="359"/>
      <c r="J93" s="359"/>
      <c r="K93" s="359"/>
      <c r="L93" s="400"/>
      <c r="M93" s="359"/>
      <c r="N93" s="359"/>
      <c r="O93" s="359"/>
      <c r="P93" s="360"/>
      <c r="Q93" s="359"/>
    </row>
    <row r="94" spans="1:17" s="390" customFormat="1" x14ac:dyDescent="0.2">
      <c r="A94" s="359"/>
      <c r="B94" s="439"/>
      <c r="C94" s="472"/>
      <c r="E94" s="391"/>
      <c r="F94" s="392"/>
      <c r="G94" s="359"/>
      <c r="H94" s="359"/>
      <c r="I94" s="359"/>
      <c r="J94" s="359"/>
      <c r="K94" s="359"/>
      <c r="L94" s="400"/>
      <c r="M94" s="359"/>
      <c r="N94" s="359"/>
      <c r="O94" s="359"/>
      <c r="P94" s="360"/>
      <c r="Q94" s="359"/>
    </row>
    <row r="95" spans="1:17" s="390" customFormat="1" x14ac:dyDescent="0.2">
      <c r="A95" s="359"/>
      <c r="B95" s="439"/>
      <c r="C95" s="472"/>
      <c r="E95" s="391"/>
      <c r="F95" s="392"/>
      <c r="G95" s="359"/>
      <c r="H95" s="359"/>
      <c r="I95" s="359"/>
      <c r="J95" s="359"/>
      <c r="K95" s="359"/>
      <c r="L95" s="400"/>
      <c r="M95" s="359"/>
      <c r="N95" s="359"/>
      <c r="O95" s="359"/>
      <c r="P95" s="360"/>
      <c r="Q95" s="359"/>
    </row>
    <row r="96" spans="1:17" s="390" customFormat="1" x14ac:dyDescent="0.2">
      <c r="A96" s="359"/>
      <c r="B96" s="439"/>
      <c r="C96" s="472"/>
      <c r="E96" s="391"/>
      <c r="F96" s="392"/>
      <c r="G96" s="359"/>
      <c r="H96" s="359"/>
      <c r="I96" s="359"/>
      <c r="J96" s="359"/>
      <c r="K96" s="359"/>
      <c r="L96" s="400"/>
      <c r="M96" s="359"/>
      <c r="N96" s="359"/>
      <c r="O96" s="359"/>
      <c r="P96" s="360"/>
      <c r="Q96" s="359"/>
    </row>
    <row r="97" spans="1:17" s="390" customFormat="1" x14ac:dyDescent="0.2">
      <c r="A97" s="359"/>
      <c r="B97" s="439"/>
      <c r="C97" s="472"/>
      <c r="E97" s="391"/>
      <c r="F97" s="392"/>
      <c r="G97" s="359"/>
      <c r="H97" s="359"/>
      <c r="I97" s="359"/>
      <c r="J97" s="359"/>
      <c r="K97" s="359"/>
      <c r="L97" s="400"/>
      <c r="M97" s="359"/>
      <c r="N97" s="359"/>
      <c r="O97" s="359"/>
      <c r="P97" s="360"/>
      <c r="Q97" s="359"/>
    </row>
    <row r="98" spans="1:17" s="390" customFormat="1" x14ac:dyDescent="0.2">
      <c r="A98" s="359"/>
      <c r="B98" s="439"/>
      <c r="C98" s="472"/>
      <c r="E98" s="391"/>
      <c r="F98" s="392"/>
      <c r="G98" s="359"/>
      <c r="H98" s="359"/>
      <c r="I98" s="359"/>
      <c r="J98" s="359"/>
      <c r="K98" s="359"/>
      <c r="L98" s="400"/>
      <c r="M98" s="359"/>
      <c r="N98" s="359"/>
      <c r="O98" s="359"/>
      <c r="P98" s="360"/>
      <c r="Q98" s="359"/>
    </row>
    <row r="99" spans="1:17" s="390" customFormat="1" x14ac:dyDescent="0.2">
      <c r="A99" s="359"/>
      <c r="B99" s="439"/>
      <c r="C99" s="472"/>
      <c r="E99" s="391"/>
      <c r="F99" s="392"/>
      <c r="G99" s="359"/>
      <c r="H99" s="359"/>
      <c r="I99" s="359"/>
      <c r="J99" s="359"/>
      <c r="K99" s="359"/>
      <c r="L99" s="400"/>
      <c r="M99" s="359"/>
      <c r="N99" s="359"/>
      <c r="O99" s="359"/>
      <c r="P99" s="360"/>
      <c r="Q99" s="359"/>
    </row>
    <row r="100" spans="1:17" s="390" customFormat="1" x14ac:dyDescent="0.2">
      <c r="A100" s="359"/>
      <c r="B100" s="439"/>
      <c r="C100" s="472"/>
      <c r="E100" s="391"/>
      <c r="F100" s="392"/>
      <c r="G100" s="359"/>
      <c r="H100" s="359"/>
      <c r="I100" s="359"/>
      <c r="J100" s="359"/>
      <c r="K100" s="359"/>
      <c r="L100" s="400"/>
      <c r="M100" s="359"/>
      <c r="N100" s="359"/>
      <c r="O100" s="359"/>
      <c r="P100" s="360"/>
      <c r="Q100" s="359"/>
    </row>
    <row r="101" spans="1:17" s="390" customFormat="1" x14ac:dyDescent="0.2">
      <c r="A101" s="359"/>
      <c r="B101" s="439"/>
      <c r="C101" s="472"/>
      <c r="E101" s="391"/>
      <c r="F101" s="392"/>
      <c r="G101" s="359"/>
      <c r="H101" s="359"/>
      <c r="I101" s="359"/>
      <c r="J101" s="359"/>
      <c r="K101" s="359"/>
      <c r="L101" s="400"/>
      <c r="M101" s="359"/>
      <c r="N101" s="359"/>
      <c r="O101" s="359"/>
      <c r="P101" s="360"/>
      <c r="Q101" s="359"/>
    </row>
    <row r="102" spans="1:17" s="390" customFormat="1" x14ac:dyDescent="0.2">
      <c r="A102" s="359"/>
      <c r="B102" s="439"/>
      <c r="C102" s="472"/>
      <c r="E102" s="391"/>
      <c r="F102" s="392"/>
      <c r="G102" s="359"/>
      <c r="H102" s="359"/>
      <c r="I102" s="359"/>
      <c r="J102" s="359"/>
      <c r="K102" s="359"/>
      <c r="L102" s="400"/>
      <c r="M102" s="359"/>
      <c r="N102" s="359"/>
      <c r="O102" s="359"/>
      <c r="P102" s="360"/>
      <c r="Q102" s="359"/>
    </row>
    <row r="103" spans="1:17" s="390" customFormat="1" x14ac:dyDescent="0.2">
      <c r="A103" s="359"/>
      <c r="B103" s="439"/>
      <c r="C103" s="472"/>
      <c r="E103" s="391"/>
      <c r="F103" s="392"/>
      <c r="G103" s="359"/>
      <c r="H103" s="359"/>
      <c r="I103" s="359"/>
      <c r="J103" s="359"/>
      <c r="K103" s="359"/>
      <c r="L103" s="400"/>
      <c r="M103" s="359"/>
      <c r="N103" s="359"/>
      <c r="O103" s="359"/>
      <c r="P103" s="360"/>
      <c r="Q103" s="359"/>
    </row>
    <row r="104" spans="1:17" s="390" customFormat="1" x14ac:dyDescent="0.2">
      <c r="A104" s="359"/>
      <c r="B104" s="439"/>
      <c r="C104" s="472"/>
      <c r="E104" s="391"/>
      <c r="F104" s="392"/>
      <c r="G104" s="359"/>
      <c r="H104" s="359"/>
      <c r="I104" s="359"/>
      <c r="J104" s="359"/>
      <c r="K104" s="359"/>
      <c r="L104" s="400"/>
      <c r="M104" s="359"/>
      <c r="N104" s="359"/>
      <c r="O104" s="359"/>
      <c r="P104" s="360"/>
      <c r="Q104" s="359"/>
    </row>
    <row r="105" spans="1:17" s="390" customFormat="1" x14ac:dyDescent="0.2">
      <c r="A105" s="359"/>
      <c r="B105" s="439"/>
      <c r="C105" s="472"/>
      <c r="E105" s="391"/>
      <c r="F105" s="392"/>
      <c r="G105" s="359"/>
      <c r="H105" s="359"/>
      <c r="I105" s="359"/>
      <c r="J105" s="359"/>
      <c r="K105" s="359"/>
      <c r="L105" s="400"/>
      <c r="M105" s="359"/>
      <c r="N105" s="359"/>
      <c r="O105" s="359"/>
      <c r="P105" s="360"/>
      <c r="Q105" s="359"/>
    </row>
    <row r="106" spans="1:17" s="390" customFormat="1" x14ac:dyDescent="0.2">
      <c r="A106" s="359"/>
      <c r="B106" s="439"/>
      <c r="C106" s="472"/>
      <c r="E106" s="391"/>
      <c r="F106" s="392"/>
      <c r="G106" s="359"/>
      <c r="H106" s="359"/>
      <c r="I106" s="359"/>
      <c r="J106" s="359"/>
      <c r="K106" s="359"/>
      <c r="L106" s="400"/>
      <c r="M106" s="359"/>
      <c r="N106" s="359"/>
      <c r="O106" s="359"/>
      <c r="P106" s="360"/>
      <c r="Q106" s="359"/>
    </row>
    <row r="107" spans="1:17" s="390" customFormat="1" x14ac:dyDescent="0.2">
      <c r="A107" s="359"/>
      <c r="B107" s="439"/>
      <c r="C107" s="472"/>
      <c r="E107" s="391"/>
      <c r="F107" s="392"/>
      <c r="G107" s="359"/>
      <c r="H107" s="359"/>
      <c r="I107" s="359"/>
      <c r="J107" s="359"/>
      <c r="K107" s="359"/>
      <c r="L107" s="400"/>
      <c r="M107" s="359"/>
      <c r="N107" s="359"/>
      <c r="O107" s="359"/>
      <c r="P107" s="360"/>
      <c r="Q107" s="359"/>
    </row>
    <row r="108" spans="1:17" s="390" customFormat="1" x14ac:dyDescent="0.2">
      <c r="A108" s="359"/>
      <c r="B108" s="439"/>
      <c r="C108" s="472"/>
      <c r="E108" s="391"/>
      <c r="F108" s="392"/>
      <c r="G108" s="359"/>
      <c r="H108" s="359"/>
      <c r="I108" s="359"/>
      <c r="J108" s="359"/>
      <c r="K108" s="359"/>
      <c r="L108" s="400"/>
      <c r="M108" s="359"/>
      <c r="N108" s="359"/>
      <c r="O108" s="359"/>
      <c r="P108" s="360"/>
      <c r="Q108" s="359"/>
    </row>
    <row r="109" spans="1:17" s="390" customFormat="1" x14ac:dyDescent="0.2">
      <c r="A109" s="359"/>
      <c r="B109" s="439"/>
      <c r="C109" s="472"/>
      <c r="E109" s="391"/>
      <c r="F109" s="392"/>
      <c r="G109" s="359"/>
      <c r="H109" s="359"/>
      <c r="I109" s="359"/>
      <c r="J109" s="359"/>
      <c r="K109" s="359"/>
      <c r="L109" s="400"/>
      <c r="M109" s="359"/>
      <c r="N109" s="359"/>
      <c r="O109" s="359"/>
      <c r="P109" s="360"/>
      <c r="Q109" s="359"/>
    </row>
    <row r="110" spans="1:17" s="390" customFormat="1" x14ac:dyDescent="0.2">
      <c r="A110" s="359"/>
      <c r="B110" s="439"/>
      <c r="C110" s="472"/>
      <c r="E110" s="391"/>
      <c r="F110" s="392"/>
      <c r="G110" s="359"/>
      <c r="H110" s="359"/>
      <c r="I110" s="359"/>
      <c r="J110" s="359"/>
      <c r="K110" s="359"/>
      <c r="L110" s="400"/>
      <c r="M110" s="359"/>
      <c r="N110" s="359"/>
      <c r="O110" s="359"/>
      <c r="P110" s="360"/>
      <c r="Q110" s="359"/>
    </row>
    <row r="111" spans="1:17" s="390" customFormat="1" x14ac:dyDescent="0.2">
      <c r="A111" s="359"/>
      <c r="B111" s="439"/>
      <c r="C111" s="472"/>
      <c r="E111" s="391"/>
      <c r="F111" s="392"/>
      <c r="G111" s="359"/>
      <c r="H111" s="359"/>
      <c r="I111" s="359"/>
      <c r="J111" s="359"/>
      <c r="K111" s="359"/>
      <c r="L111" s="400"/>
      <c r="M111" s="359"/>
      <c r="N111" s="359"/>
      <c r="O111" s="359"/>
      <c r="P111" s="360"/>
      <c r="Q111" s="359"/>
    </row>
    <row r="112" spans="1:17" s="390" customFormat="1" x14ac:dyDescent="0.2">
      <c r="A112" s="359"/>
      <c r="B112" s="439"/>
      <c r="C112" s="472"/>
      <c r="E112" s="391"/>
      <c r="F112" s="392"/>
      <c r="G112" s="359"/>
      <c r="H112" s="359"/>
      <c r="I112" s="359"/>
      <c r="J112" s="359"/>
      <c r="K112" s="359"/>
      <c r="L112" s="400"/>
      <c r="M112" s="359"/>
      <c r="N112" s="359"/>
      <c r="O112" s="359"/>
      <c r="P112" s="360"/>
      <c r="Q112" s="359"/>
    </row>
    <row r="113" spans="1:17" s="390" customFormat="1" x14ac:dyDescent="0.2">
      <c r="A113" s="359"/>
      <c r="B113" s="439"/>
      <c r="C113" s="472"/>
      <c r="E113" s="391"/>
      <c r="F113" s="392"/>
      <c r="G113" s="359"/>
      <c r="H113" s="359"/>
      <c r="I113" s="359"/>
      <c r="J113" s="359"/>
      <c r="K113" s="359"/>
      <c r="L113" s="400"/>
      <c r="M113" s="359"/>
      <c r="N113" s="359"/>
      <c r="O113" s="359"/>
      <c r="P113" s="360"/>
      <c r="Q113" s="359"/>
    </row>
    <row r="114" spans="1:17" s="390" customFormat="1" x14ac:dyDescent="0.2">
      <c r="A114" s="359"/>
      <c r="B114" s="439"/>
      <c r="C114" s="472"/>
      <c r="E114" s="391"/>
      <c r="F114" s="392"/>
      <c r="G114" s="359"/>
      <c r="H114" s="359"/>
      <c r="I114" s="359"/>
      <c r="J114" s="359"/>
      <c r="K114" s="359"/>
      <c r="L114" s="400"/>
      <c r="M114" s="359"/>
      <c r="N114" s="359"/>
      <c r="O114" s="359"/>
      <c r="P114" s="360"/>
      <c r="Q114" s="359"/>
    </row>
    <row r="115" spans="1:17" s="390" customFormat="1" x14ac:dyDescent="0.2">
      <c r="A115" s="359"/>
      <c r="B115" s="439"/>
      <c r="C115" s="472"/>
      <c r="E115" s="391"/>
      <c r="F115" s="392"/>
      <c r="G115" s="359"/>
      <c r="H115" s="359"/>
      <c r="I115" s="359"/>
      <c r="J115" s="359"/>
      <c r="K115" s="359"/>
      <c r="L115" s="400"/>
      <c r="M115" s="359"/>
      <c r="N115" s="359"/>
      <c r="O115" s="359"/>
      <c r="P115" s="360"/>
      <c r="Q115" s="359"/>
    </row>
    <row r="116" spans="1:17" s="390" customFormat="1" x14ac:dyDescent="0.2">
      <c r="A116" s="359"/>
      <c r="B116" s="439"/>
      <c r="C116" s="472"/>
      <c r="E116" s="391"/>
      <c r="F116" s="392"/>
      <c r="G116" s="359"/>
      <c r="H116" s="359"/>
      <c r="I116" s="359"/>
      <c r="J116" s="359"/>
      <c r="K116" s="359"/>
      <c r="L116" s="400"/>
      <c r="M116" s="359"/>
      <c r="N116" s="359"/>
      <c r="O116" s="359"/>
      <c r="P116" s="360"/>
      <c r="Q116" s="359"/>
    </row>
    <row r="117" spans="1:17" s="390" customFormat="1" x14ac:dyDescent="0.2">
      <c r="A117" s="359"/>
      <c r="B117" s="439"/>
      <c r="C117" s="472"/>
      <c r="E117" s="391"/>
      <c r="F117" s="392"/>
      <c r="G117" s="359"/>
      <c r="H117" s="359"/>
      <c r="I117" s="359"/>
      <c r="J117" s="359"/>
      <c r="K117" s="359"/>
      <c r="L117" s="400"/>
      <c r="M117" s="359"/>
      <c r="N117" s="359"/>
      <c r="O117" s="359"/>
      <c r="P117" s="360"/>
      <c r="Q117" s="359"/>
    </row>
    <row r="118" spans="1:17" s="390" customFormat="1" x14ac:dyDescent="0.2">
      <c r="A118" s="359"/>
      <c r="B118" s="439"/>
      <c r="C118" s="472"/>
      <c r="E118" s="391"/>
      <c r="F118" s="392"/>
      <c r="G118" s="359"/>
      <c r="H118" s="359"/>
      <c r="I118" s="359"/>
      <c r="J118" s="359"/>
      <c r="K118" s="359"/>
      <c r="L118" s="400"/>
      <c r="M118" s="359"/>
      <c r="N118" s="359"/>
      <c r="O118" s="359"/>
      <c r="P118" s="360"/>
      <c r="Q118" s="359"/>
    </row>
    <row r="119" spans="1:17" s="390" customFormat="1" x14ac:dyDescent="0.2">
      <c r="A119" s="359"/>
      <c r="B119" s="439"/>
      <c r="C119" s="472"/>
      <c r="E119" s="391"/>
      <c r="F119" s="392"/>
      <c r="G119" s="359"/>
      <c r="H119" s="359"/>
      <c r="I119" s="359"/>
      <c r="J119" s="359"/>
      <c r="K119" s="359"/>
      <c r="L119" s="400"/>
      <c r="M119" s="359"/>
      <c r="N119" s="359"/>
      <c r="O119" s="359"/>
      <c r="P119" s="360"/>
      <c r="Q119" s="359"/>
    </row>
    <row r="120" spans="1:17" s="390" customFormat="1" x14ac:dyDescent="0.2">
      <c r="A120" s="359"/>
      <c r="B120" s="439"/>
      <c r="C120" s="472"/>
      <c r="E120" s="391"/>
      <c r="F120" s="392"/>
      <c r="G120" s="359"/>
      <c r="H120" s="359"/>
      <c r="I120" s="359"/>
      <c r="J120" s="359"/>
      <c r="K120" s="359"/>
      <c r="L120" s="400"/>
      <c r="M120" s="359"/>
      <c r="N120" s="359"/>
      <c r="O120" s="359"/>
      <c r="P120" s="360"/>
      <c r="Q120" s="359"/>
    </row>
    <row r="121" spans="1:17" s="390" customFormat="1" x14ac:dyDescent="0.2">
      <c r="A121" s="359"/>
      <c r="B121" s="439"/>
      <c r="C121" s="472"/>
      <c r="E121" s="391"/>
      <c r="F121" s="392"/>
      <c r="G121" s="359"/>
      <c r="H121" s="359"/>
      <c r="I121" s="359"/>
      <c r="J121" s="359"/>
      <c r="K121" s="359"/>
      <c r="L121" s="400"/>
      <c r="M121" s="359"/>
      <c r="N121" s="359"/>
      <c r="O121" s="359"/>
      <c r="P121" s="360"/>
      <c r="Q121" s="359"/>
    </row>
    <row r="122" spans="1:17" s="390" customFormat="1" x14ac:dyDescent="0.2">
      <c r="A122" s="359"/>
      <c r="B122" s="439"/>
      <c r="C122" s="472"/>
      <c r="E122" s="391"/>
      <c r="F122" s="392"/>
      <c r="G122" s="359"/>
      <c r="H122" s="359"/>
      <c r="I122" s="359"/>
      <c r="J122" s="359"/>
      <c r="K122" s="359"/>
      <c r="L122" s="400"/>
      <c r="M122" s="359"/>
      <c r="N122" s="359"/>
      <c r="O122" s="359"/>
      <c r="P122" s="360"/>
      <c r="Q122" s="359"/>
    </row>
    <row r="123" spans="1:17" s="390" customFormat="1" x14ac:dyDescent="0.2">
      <c r="A123" s="359"/>
      <c r="B123" s="439"/>
      <c r="C123" s="472"/>
      <c r="E123" s="391"/>
      <c r="F123" s="392"/>
      <c r="G123" s="359"/>
      <c r="H123" s="359"/>
      <c r="I123" s="359"/>
      <c r="J123" s="359"/>
      <c r="K123" s="359"/>
      <c r="L123" s="400"/>
      <c r="M123" s="359"/>
      <c r="N123" s="359"/>
      <c r="O123" s="359"/>
      <c r="P123" s="360"/>
      <c r="Q123" s="359"/>
    </row>
    <row r="124" spans="1:17" s="390" customFormat="1" x14ac:dyDescent="0.2">
      <c r="A124" s="359"/>
      <c r="B124" s="439"/>
      <c r="C124" s="472"/>
      <c r="E124" s="391"/>
      <c r="F124" s="392"/>
      <c r="G124" s="359"/>
      <c r="H124" s="359"/>
      <c r="I124" s="359"/>
      <c r="J124" s="359"/>
      <c r="K124" s="359"/>
      <c r="L124" s="400"/>
      <c r="M124" s="359"/>
      <c r="N124" s="359"/>
      <c r="O124" s="359"/>
      <c r="P124" s="360"/>
      <c r="Q124" s="359"/>
    </row>
    <row r="125" spans="1:17" s="390" customFormat="1" x14ac:dyDescent="0.2">
      <c r="A125" s="359"/>
      <c r="B125" s="439"/>
      <c r="C125" s="472"/>
      <c r="E125" s="391"/>
      <c r="F125" s="392"/>
      <c r="G125" s="359"/>
      <c r="H125" s="359"/>
      <c r="I125" s="359"/>
      <c r="J125" s="359"/>
      <c r="K125" s="359"/>
      <c r="L125" s="400"/>
      <c r="M125" s="359"/>
      <c r="N125" s="359"/>
      <c r="O125" s="359"/>
      <c r="P125" s="360"/>
      <c r="Q125" s="359"/>
    </row>
    <row r="126" spans="1:17" s="390" customFormat="1" x14ac:dyDescent="0.2">
      <c r="A126" s="359"/>
      <c r="B126" s="439"/>
      <c r="C126" s="472"/>
      <c r="E126" s="391"/>
      <c r="F126" s="392"/>
      <c r="G126" s="359"/>
      <c r="H126" s="359"/>
      <c r="I126" s="359"/>
      <c r="J126" s="359"/>
      <c r="K126" s="359"/>
      <c r="L126" s="400"/>
      <c r="M126" s="359"/>
      <c r="N126" s="359"/>
      <c r="O126" s="359"/>
      <c r="P126" s="360"/>
      <c r="Q126" s="359"/>
    </row>
    <row r="127" spans="1:17" s="390" customFormat="1" x14ac:dyDescent="0.2">
      <c r="A127" s="359"/>
      <c r="B127" s="439"/>
      <c r="C127" s="472"/>
      <c r="E127" s="391"/>
      <c r="F127" s="392"/>
      <c r="G127" s="359"/>
      <c r="H127" s="359"/>
      <c r="I127" s="359"/>
      <c r="J127" s="359"/>
      <c r="K127" s="359"/>
      <c r="L127" s="400"/>
      <c r="M127" s="359"/>
      <c r="N127" s="359"/>
      <c r="O127" s="359"/>
      <c r="P127" s="360"/>
      <c r="Q127" s="359"/>
    </row>
    <row r="128" spans="1:17" s="390" customFormat="1" x14ac:dyDescent="0.2">
      <c r="A128" s="359"/>
      <c r="B128" s="439"/>
      <c r="C128" s="472"/>
      <c r="E128" s="391"/>
      <c r="F128" s="392"/>
      <c r="G128" s="359"/>
      <c r="H128" s="359"/>
      <c r="I128" s="359"/>
      <c r="J128" s="359"/>
      <c r="K128" s="359"/>
      <c r="L128" s="400"/>
      <c r="M128" s="359"/>
      <c r="N128" s="359"/>
      <c r="O128" s="359"/>
      <c r="P128" s="360"/>
      <c r="Q128" s="359"/>
    </row>
    <row r="129" spans="1:17" s="390" customFormat="1" x14ac:dyDescent="0.2">
      <c r="A129" s="359"/>
      <c r="B129" s="439"/>
      <c r="C129" s="472"/>
      <c r="E129" s="391"/>
      <c r="F129" s="392"/>
      <c r="G129" s="359"/>
      <c r="H129" s="359"/>
      <c r="I129" s="359"/>
      <c r="J129" s="359"/>
      <c r="K129" s="359"/>
      <c r="L129" s="400"/>
      <c r="M129" s="359"/>
      <c r="N129" s="359"/>
      <c r="O129" s="359"/>
      <c r="P129" s="360"/>
      <c r="Q129" s="359"/>
    </row>
    <row r="130" spans="1:17" s="390" customFormat="1" x14ac:dyDescent="0.2">
      <c r="A130" s="359"/>
      <c r="B130" s="439"/>
      <c r="C130" s="472"/>
      <c r="E130" s="391"/>
      <c r="F130" s="392"/>
      <c r="G130" s="359"/>
      <c r="H130" s="359"/>
      <c r="I130" s="359"/>
      <c r="J130" s="359"/>
      <c r="K130" s="359"/>
      <c r="L130" s="400"/>
      <c r="M130" s="359"/>
      <c r="N130" s="359"/>
      <c r="O130" s="359"/>
      <c r="P130" s="360"/>
      <c r="Q130" s="359"/>
    </row>
    <row r="131" spans="1:17" s="390" customFormat="1" x14ac:dyDescent="0.2">
      <c r="A131" s="359"/>
      <c r="B131" s="439"/>
      <c r="C131" s="472"/>
      <c r="E131" s="391"/>
      <c r="F131" s="392"/>
      <c r="G131" s="359"/>
      <c r="H131" s="359"/>
      <c r="I131" s="359"/>
      <c r="J131" s="359"/>
      <c r="K131" s="359"/>
      <c r="L131" s="400"/>
      <c r="M131" s="359"/>
      <c r="N131" s="359"/>
      <c r="O131" s="359"/>
      <c r="P131" s="360"/>
      <c r="Q131" s="359"/>
    </row>
    <row r="132" spans="1:17" s="390" customFormat="1" x14ac:dyDescent="0.2">
      <c r="A132" s="359"/>
      <c r="B132" s="439"/>
      <c r="C132" s="472"/>
      <c r="E132" s="391"/>
      <c r="F132" s="392"/>
      <c r="G132" s="359"/>
      <c r="H132" s="359"/>
      <c r="I132" s="359"/>
      <c r="J132" s="359"/>
      <c r="K132" s="359"/>
      <c r="L132" s="400"/>
      <c r="M132" s="359"/>
      <c r="N132" s="359"/>
      <c r="O132" s="359"/>
      <c r="P132" s="360"/>
      <c r="Q132" s="359"/>
    </row>
    <row r="133" spans="1:17" s="390" customFormat="1" x14ac:dyDescent="0.2">
      <c r="A133" s="359"/>
      <c r="B133" s="439"/>
      <c r="C133" s="472"/>
      <c r="E133" s="391"/>
      <c r="F133" s="392"/>
      <c r="G133" s="359"/>
      <c r="H133" s="359"/>
      <c r="I133" s="359"/>
      <c r="J133" s="359"/>
      <c r="K133" s="359"/>
      <c r="L133" s="400"/>
      <c r="M133" s="359"/>
      <c r="N133" s="359"/>
      <c r="O133" s="359"/>
      <c r="P133" s="360"/>
      <c r="Q133" s="359"/>
    </row>
    <row r="134" spans="1:17" s="390" customFormat="1" x14ac:dyDescent="0.2">
      <c r="A134" s="359"/>
      <c r="B134" s="439"/>
      <c r="C134" s="472"/>
      <c r="E134" s="391"/>
      <c r="F134" s="392"/>
      <c r="G134" s="359"/>
      <c r="H134" s="359"/>
      <c r="I134" s="359"/>
      <c r="J134" s="359"/>
      <c r="K134" s="359"/>
      <c r="L134" s="400"/>
      <c r="M134" s="359"/>
      <c r="N134" s="359"/>
      <c r="O134" s="359"/>
      <c r="P134" s="360"/>
      <c r="Q134" s="359"/>
    </row>
    <row r="135" spans="1:17" s="390" customFormat="1" x14ac:dyDescent="0.2">
      <c r="A135" s="359"/>
      <c r="B135" s="439"/>
      <c r="C135" s="472"/>
      <c r="E135" s="391"/>
      <c r="F135" s="392"/>
      <c r="G135" s="359"/>
      <c r="H135" s="359"/>
      <c r="I135" s="359"/>
      <c r="J135" s="359"/>
      <c r="K135" s="359"/>
      <c r="L135" s="400"/>
      <c r="M135" s="359"/>
      <c r="N135" s="359"/>
      <c r="O135" s="359"/>
      <c r="P135" s="360"/>
      <c r="Q135" s="359"/>
    </row>
    <row r="136" spans="1:17" s="390" customFormat="1" x14ac:dyDescent="0.2">
      <c r="A136" s="359"/>
      <c r="B136" s="439"/>
      <c r="C136" s="472"/>
      <c r="E136" s="391"/>
      <c r="F136" s="392"/>
      <c r="G136" s="359"/>
      <c r="H136" s="359"/>
      <c r="I136" s="359"/>
      <c r="J136" s="359"/>
      <c r="K136" s="359"/>
      <c r="L136" s="400"/>
      <c r="M136" s="359"/>
      <c r="N136" s="359"/>
      <c r="O136" s="359"/>
      <c r="P136" s="360"/>
      <c r="Q136" s="359"/>
    </row>
    <row r="137" spans="1:17" s="390" customFormat="1" x14ac:dyDescent="0.2">
      <c r="A137" s="359"/>
      <c r="B137" s="439"/>
      <c r="C137" s="472"/>
      <c r="E137" s="391"/>
      <c r="F137" s="392"/>
      <c r="G137" s="359"/>
      <c r="H137" s="359"/>
      <c r="I137" s="359"/>
      <c r="J137" s="359"/>
      <c r="K137" s="359"/>
      <c r="L137" s="400"/>
      <c r="M137" s="359"/>
      <c r="N137" s="359"/>
      <c r="O137" s="359"/>
      <c r="P137" s="360"/>
      <c r="Q137" s="359"/>
    </row>
    <row r="138" spans="1:17" s="390" customFormat="1" x14ac:dyDescent="0.2">
      <c r="A138" s="359"/>
      <c r="B138" s="439"/>
      <c r="C138" s="472"/>
      <c r="E138" s="391"/>
      <c r="F138" s="392"/>
      <c r="G138" s="359"/>
      <c r="H138" s="359"/>
      <c r="I138" s="359"/>
      <c r="J138" s="359"/>
      <c r="K138" s="359"/>
      <c r="L138" s="400"/>
      <c r="M138" s="359"/>
      <c r="N138" s="359"/>
      <c r="O138" s="359"/>
      <c r="P138" s="360"/>
      <c r="Q138" s="359"/>
    </row>
    <row r="139" spans="1:17" s="390" customFormat="1" x14ac:dyDescent="0.2">
      <c r="A139" s="359"/>
      <c r="B139" s="439"/>
      <c r="C139" s="472"/>
      <c r="E139" s="391"/>
      <c r="F139" s="392"/>
      <c r="G139" s="359"/>
      <c r="H139" s="359"/>
      <c r="I139" s="359"/>
      <c r="J139" s="359"/>
      <c r="K139" s="359"/>
      <c r="L139" s="400"/>
      <c r="M139" s="359"/>
      <c r="N139" s="359"/>
      <c r="O139" s="359"/>
      <c r="P139" s="360"/>
      <c r="Q139" s="359"/>
    </row>
    <row r="140" spans="1:17" s="390" customFormat="1" x14ac:dyDescent="0.2">
      <c r="A140" s="359"/>
      <c r="B140" s="439"/>
      <c r="C140" s="472"/>
      <c r="E140" s="391"/>
      <c r="F140" s="392"/>
      <c r="G140" s="359"/>
      <c r="H140" s="359"/>
      <c r="I140" s="359"/>
      <c r="J140" s="359"/>
      <c r="K140" s="359"/>
      <c r="L140" s="400"/>
      <c r="M140" s="359"/>
      <c r="N140" s="359"/>
      <c r="O140" s="359"/>
      <c r="P140" s="360"/>
      <c r="Q140" s="359"/>
    </row>
    <row r="141" spans="1:17" s="390" customFormat="1" x14ac:dyDescent="0.2">
      <c r="A141" s="359"/>
      <c r="B141" s="439"/>
      <c r="C141" s="472"/>
      <c r="E141" s="391"/>
      <c r="F141" s="392"/>
      <c r="G141" s="359"/>
      <c r="H141" s="359"/>
      <c r="I141" s="359"/>
      <c r="J141" s="359"/>
      <c r="K141" s="359"/>
      <c r="L141" s="400"/>
      <c r="M141" s="359"/>
      <c r="N141" s="359"/>
      <c r="O141" s="359"/>
      <c r="P141" s="360"/>
      <c r="Q141" s="359"/>
    </row>
    <row r="142" spans="1:17" s="390" customFormat="1" x14ac:dyDescent="0.2">
      <c r="A142" s="359"/>
      <c r="B142" s="439"/>
      <c r="C142" s="472"/>
      <c r="E142" s="391"/>
      <c r="F142" s="392"/>
      <c r="G142" s="359"/>
      <c r="H142" s="359"/>
      <c r="I142" s="359"/>
      <c r="J142" s="359"/>
      <c r="K142" s="359"/>
      <c r="L142" s="400"/>
      <c r="M142" s="359"/>
      <c r="N142" s="359"/>
      <c r="O142" s="359"/>
      <c r="P142" s="360"/>
      <c r="Q142" s="359"/>
    </row>
    <row r="143" spans="1:17" s="390" customFormat="1" x14ac:dyDescent="0.2">
      <c r="A143" s="359"/>
      <c r="B143" s="439"/>
      <c r="C143" s="472"/>
      <c r="E143" s="391"/>
      <c r="F143" s="392"/>
      <c r="G143" s="359"/>
      <c r="H143" s="359"/>
      <c r="I143" s="359"/>
      <c r="J143" s="359"/>
      <c r="K143" s="359"/>
      <c r="L143" s="400"/>
      <c r="M143" s="359"/>
      <c r="N143" s="359"/>
      <c r="O143" s="359"/>
      <c r="P143" s="360"/>
      <c r="Q143" s="359"/>
    </row>
    <row r="144" spans="1:17" s="390" customFormat="1" x14ac:dyDescent="0.2">
      <c r="A144" s="359"/>
      <c r="B144" s="439"/>
      <c r="C144" s="472"/>
      <c r="E144" s="391"/>
      <c r="F144" s="392"/>
      <c r="G144" s="359"/>
      <c r="H144" s="359"/>
      <c r="I144" s="359"/>
      <c r="J144" s="359"/>
      <c r="K144" s="359"/>
      <c r="L144" s="400"/>
      <c r="M144" s="359"/>
      <c r="N144" s="359"/>
      <c r="O144" s="359"/>
      <c r="P144" s="360"/>
      <c r="Q144" s="359"/>
    </row>
    <row r="145" spans="1:17" s="390" customFormat="1" x14ac:dyDescent="0.2">
      <c r="A145" s="359"/>
      <c r="B145" s="439"/>
      <c r="C145" s="472"/>
      <c r="E145" s="391"/>
      <c r="F145" s="392"/>
      <c r="G145" s="359"/>
      <c r="H145" s="359"/>
      <c r="I145" s="359"/>
      <c r="J145" s="359"/>
      <c r="K145" s="359"/>
      <c r="L145" s="400"/>
      <c r="M145" s="359"/>
      <c r="N145" s="359"/>
      <c r="O145" s="359"/>
      <c r="P145" s="360"/>
      <c r="Q145" s="359"/>
    </row>
    <row r="146" spans="1:17" s="390" customFormat="1" x14ac:dyDescent="0.2">
      <c r="A146" s="359"/>
      <c r="B146" s="439"/>
      <c r="C146" s="472"/>
      <c r="E146" s="391"/>
      <c r="F146" s="392"/>
      <c r="G146" s="359"/>
      <c r="H146" s="359"/>
      <c r="I146" s="359"/>
      <c r="J146" s="359"/>
      <c r="K146" s="359"/>
      <c r="L146" s="400"/>
      <c r="M146" s="359"/>
      <c r="N146" s="359"/>
      <c r="O146" s="359"/>
      <c r="P146" s="360"/>
      <c r="Q146" s="359"/>
    </row>
    <row r="147" spans="1:17" s="390" customFormat="1" x14ac:dyDescent="0.2">
      <c r="A147" s="359"/>
      <c r="B147" s="439"/>
      <c r="C147" s="472"/>
      <c r="E147" s="391"/>
      <c r="F147" s="392"/>
      <c r="G147" s="359"/>
      <c r="H147" s="359"/>
      <c r="I147" s="359"/>
      <c r="J147" s="359"/>
      <c r="K147" s="359"/>
      <c r="L147" s="400"/>
      <c r="M147" s="359"/>
      <c r="N147" s="359"/>
      <c r="O147" s="359"/>
      <c r="P147" s="360"/>
      <c r="Q147" s="359"/>
    </row>
    <row r="148" spans="1:17" s="390" customFormat="1" x14ac:dyDescent="0.2">
      <c r="A148" s="359"/>
      <c r="B148" s="439"/>
      <c r="C148" s="472"/>
      <c r="E148" s="391"/>
      <c r="F148" s="392"/>
      <c r="G148" s="359"/>
      <c r="H148" s="359"/>
      <c r="I148" s="359"/>
      <c r="J148" s="359"/>
      <c r="K148" s="359"/>
      <c r="L148" s="400"/>
      <c r="M148" s="359"/>
      <c r="N148" s="359"/>
      <c r="O148" s="359"/>
      <c r="P148" s="360"/>
      <c r="Q148" s="359"/>
    </row>
    <row r="149" spans="1:17" s="390" customFormat="1" x14ac:dyDescent="0.2">
      <c r="A149" s="359"/>
      <c r="B149" s="439"/>
      <c r="C149" s="472"/>
      <c r="E149" s="391"/>
      <c r="F149" s="392"/>
      <c r="G149" s="359"/>
      <c r="H149" s="359"/>
      <c r="I149" s="359"/>
      <c r="J149" s="359"/>
      <c r="K149" s="359"/>
      <c r="L149" s="400"/>
      <c r="M149" s="359"/>
      <c r="N149" s="359"/>
      <c r="O149" s="359"/>
      <c r="P149" s="360"/>
      <c r="Q149" s="359"/>
    </row>
    <row r="150" spans="1:17" s="390" customFormat="1" x14ac:dyDescent="0.2">
      <c r="A150" s="359"/>
      <c r="B150" s="439"/>
      <c r="C150" s="472"/>
      <c r="E150" s="391"/>
      <c r="F150" s="392"/>
      <c r="G150" s="359"/>
      <c r="H150" s="359"/>
      <c r="I150" s="359"/>
      <c r="J150" s="359"/>
      <c r="K150" s="359"/>
      <c r="L150" s="400"/>
      <c r="M150" s="359"/>
      <c r="N150" s="359"/>
      <c r="O150" s="359"/>
      <c r="P150" s="360"/>
      <c r="Q150" s="359"/>
    </row>
    <row r="151" spans="1:17" s="390" customFormat="1" x14ac:dyDescent="0.2">
      <c r="A151" s="359"/>
      <c r="B151" s="439"/>
      <c r="C151" s="472"/>
      <c r="E151" s="391"/>
      <c r="F151" s="392"/>
      <c r="G151" s="359"/>
      <c r="H151" s="359"/>
      <c r="I151" s="359"/>
      <c r="J151" s="359"/>
      <c r="K151" s="359"/>
      <c r="L151" s="400"/>
      <c r="M151" s="359"/>
      <c r="N151" s="359"/>
      <c r="O151" s="359"/>
      <c r="P151" s="360"/>
      <c r="Q151" s="359"/>
    </row>
    <row r="152" spans="1:17" s="390" customFormat="1" x14ac:dyDescent="0.2">
      <c r="A152" s="359"/>
      <c r="B152" s="439"/>
      <c r="C152" s="472"/>
      <c r="E152" s="391"/>
      <c r="F152" s="392"/>
      <c r="G152" s="359"/>
      <c r="H152" s="359"/>
      <c r="I152" s="359"/>
      <c r="J152" s="359"/>
      <c r="K152" s="359"/>
      <c r="L152" s="400"/>
      <c r="M152" s="359"/>
      <c r="N152" s="359"/>
      <c r="O152" s="359"/>
      <c r="P152" s="360"/>
      <c r="Q152" s="359"/>
    </row>
    <row r="153" spans="1:17" s="390" customFormat="1" x14ac:dyDescent="0.2">
      <c r="A153" s="359"/>
      <c r="B153" s="439"/>
      <c r="C153" s="472"/>
      <c r="E153" s="391"/>
      <c r="F153" s="392"/>
      <c r="G153" s="359"/>
      <c r="H153" s="359"/>
      <c r="I153" s="359"/>
      <c r="J153" s="359"/>
      <c r="K153" s="359"/>
      <c r="L153" s="400"/>
      <c r="M153" s="359"/>
      <c r="N153" s="359"/>
      <c r="O153" s="359"/>
      <c r="P153" s="360"/>
      <c r="Q153" s="359"/>
    </row>
    <row r="154" spans="1:17" s="390" customFormat="1" x14ac:dyDescent="0.2">
      <c r="A154" s="359"/>
      <c r="B154" s="439"/>
      <c r="C154" s="472"/>
      <c r="E154" s="391"/>
      <c r="F154" s="392"/>
      <c r="G154" s="359"/>
      <c r="H154" s="359"/>
      <c r="I154" s="359"/>
      <c r="J154" s="359"/>
      <c r="K154" s="359"/>
      <c r="L154" s="400"/>
      <c r="M154" s="359"/>
      <c r="N154" s="359"/>
      <c r="O154" s="359"/>
      <c r="P154" s="360"/>
      <c r="Q154" s="359"/>
    </row>
    <row r="155" spans="1:17" s="390" customFormat="1" x14ac:dyDescent="0.2">
      <c r="A155" s="359"/>
      <c r="B155" s="439"/>
      <c r="C155" s="472"/>
      <c r="E155" s="391"/>
      <c r="F155" s="392"/>
      <c r="G155" s="359"/>
      <c r="H155" s="359"/>
      <c r="I155" s="359"/>
      <c r="J155" s="359"/>
      <c r="K155" s="359"/>
      <c r="L155" s="400"/>
      <c r="M155" s="359"/>
      <c r="N155" s="359"/>
      <c r="O155" s="359"/>
      <c r="P155" s="360"/>
      <c r="Q155" s="359"/>
    </row>
    <row r="156" spans="1:17" s="390" customFormat="1" x14ac:dyDescent="0.2">
      <c r="A156" s="359"/>
      <c r="B156" s="439"/>
      <c r="C156" s="472"/>
      <c r="E156" s="391"/>
      <c r="F156" s="392"/>
      <c r="G156" s="359"/>
      <c r="H156" s="359"/>
      <c r="I156" s="359"/>
      <c r="J156" s="359"/>
      <c r="K156" s="359"/>
      <c r="L156" s="400"/>
      <c r="M156" s="359"/>
      <c r="N156" s="359"/>
      <c r="O156" s="359"/>
      <c r="P156" s="360"/>
      <c r="Q156" s="359"/>
    </row>
    <row r="157" spans="1:17" s="390" customFormat="1" x14ac:dyDescent="0.2">
      <c r="A157" s="359"/>
      <c r="B157" s="439"/>
      <c r="C157" s="472"/>
      <c r="E157" s="391"/>
      <c r="F157" s="392"/>
      <c r="G157" s="359"/>
      <c r="H157" s="359"/>
      <c r="I157" s="359"/>
      <c r="J157" s="359"/>
      <c r="K157" s="359"/>
      <c r="L157" s="400"/>
      <c r="M157" s="359"/>
      <c r="N157" s="359"/>
      <c r="O157" s="359"/>
      <c r="P157" s="360"/>
      <c r="Q157" s="359"/>
    </row>
    <row r="158" spans="1:17" s="390" customFormat="1" x14ac:dyDescent="0.2">
      <c r="A158" s="359"/>
      <c r="B158" s="439"/>
      <c r="C158" s="472"/>
      <c r="E158" s="391"/>
      <c r="F158" s="392"/>
      <c r="G158" s="359"/>
      <c r="H158" s="359"/>
      <c r="I158" s="359"/>
      <c r="J158" s="359"/>
      <c r="K158" s="359"/>
      <c r="L158" s="400"/>
      <c r="M158" s="359"/>
      <c r="N158" s="359"/>
      <c r="O158" s="359"/>
      <c r="P158" s="360"/>
      <c r="Q158" s="359"/>
    </row>
    <row r="159" spans="1:17" s="390" customFormat="1" x14ac:dyDescent="0.2">
      <c r="A159" s="359"/>
      <c r="B159" s="439"/>
      <c r="C159" s="472"/>
      <c r="E159" s="391"/>
      <c r="F159" s="392"/>
      <c r="G159" s="359"/>
      <c r="H159" s="359"/>
      <c r="I159" s="359"/>
      <c r="J159" s="359"/>
      <c r="K159" s="359"/>
      <c r="L159" s="400"/>
      <c r="M159" s="359"/>
      <c r="N159" s="359"/>
      <c r="O159" s="359"/>
      <c r="P159" s="360"/>
      <c r="Q159" s="359"/>
    </row>
    <row r="160" spans="1:17" s="390" customFormat="1" x14ac:dyDescent="0.2">
      <c r="A160" s="359"/>
      <c r="B160" s="439"/>
      <c r="C160" s="472"/>
      <c r="E160" s="391"/>
      <c r="F160" s="392"/>
      <c r="G160" s="359"/>
      <c r="H160" s="359"/>
      <c r="I160" s="359"/>
      <c r="J160" s="359"/>
      <c r="K160" s="359"/>
      <c r="L160" s="400"/>
      <c r="M160" s="359"/>
      <c r="N160" s="359"/>
      <c r="O160" s="359"/>
      <c r="P160" s="360"/>
      <c r="Q160" s="359"/>
    </row>
    <row r="161" spans="1:17" s="390" customFormat="1" x14ac:dyDescent="0.2">
      <c r="A161" s="359"/>
      <c r="B161" s="439"/>
      <c r="C161" s="472"/>
      <c r="E161" s="391"/>
      <c r="F161" s="392"/>
      <c r="G161" s="359"/>
      <c r="H161" s="359"/>
      <c r="I161" s="359"/>
      <c r="J161" s="359"/>
      <c r="K161" s="359"/>
      <c r="L161" s="400"/>
      <c r="M161" s="359"/>
      <c r="N161" s="359"/>
      <c r="O161" s="359"/>
      <c r="P161" s="360"/>
      <c r="Q161" s="359"/>
    </row>
    <row r="162" spans="1:17" s="390" customFormat="1" x14ac:dyDescent="0.2">
      <c r="A162" s="359"/>
      <c r="B162" s="439"/>
      <c r="C162" s="472"/>
      <c r="E162" s="391"/>
      <c r="F162" s="392"/>
      <c r="G162" s="359"/>
      <c r="H162" s="359"/>
      <c r="I162" s="359"/>
      <c r="J162" s="359"/>
      <c r="K162" s="359"/>
      <c r="L162" s="400"/>
      <c r="M162" s="359"/>
      <c r="N162" s="359"/>
      <c r="O162" s="359"/>
      <c r="P162" s="360"/>
      <c r="Q162" s="359"/>
    </row>
    <row r="163" spans="1:17" s="390" customFormat="1" x14ac:dyDescent="0.2">
      <c r="A163" s="359"/>
      <c r="B163" s="439"/>
      <c r="C163" s="472"/>
      <c r="E163" s="391"/>
      <c r="F163" s="392"/>
      <c r="G163" s="359"/>
      <c r="H163" s="359"/>
      <c r="I163" s="359"/>
      <c r="J163" s="359"/>
      <c r="K163" s="359"/>
      <c r="L163" s="400"/>
      <c r="M163" s="359"/>
      <c r="N163" s="359"/>
      <c r="O163" s="359"/>
      <c r="P163" s="360"/>
      <c r="Q163" s="359"/>
    </row>
    <row r="164" spans="1:17" s="390" customFormat="1" x14ac:dyDescent="0.2">
      <c r="A164" s="359"/>
      <c r="B164" s="439"/>
      <c r="C164" s="472"/>
      <c r="E164" s="391"/>
      <c r="F164" s="392"/>
      <c r="G164" s="359"/>
      <c r="H164" s="359"/>
      <c r="I164" s="359"/>
      <c r="J164" s="359"/>
      <c r="K164" s="359"/>
      <c r="L164" s="400"/>
      <c r="M164" s="359"/>
      <c r="N164" s="359"/>
      <c r="O164" s="359"/>
      <c r="P164" s="360"/>
      <c r="Q164" s="359"/>
    </row>
    <row r="165" spans="1:17" s="390" customFormat="1" x14ac:dyDescent="0.2">
      <c r="A165" s="359"/>
      <c r="B165" s="439"/>
      <c r="C165" s="472"/>
      <c r="E165" s="391"/>
      <c r="F165" s="392"/>
      <c r="G165" s="359"/>
      <c r="H165" s="359"/>
      <c r="I165" s="359"/>
      <c r="J165" s="359"/>
      <c r="K165" s="359"/>
      <c r="L165" s="400"/>
      <c r="M165" s="359"/>
      <c r="N165" s="359"/>
      <c r="O165" s="359"/>
      <c r="P165" s="360"/>
      <c r="Q165" s="359"/>
    </row>
    <row r="166" spans="1:17" s="390" customFormat="1" x14ac:dyDescent="0.2">
      <c r="A166" s="359"/>
      <c r="B166" s="439"/>
      <c r="C166" s="472"/>
      <c r="E166" s="391"/>
      <c r="F166" s="392"/>
      <c r="G166" s="359"/>
      <c r="H166" s="359"/>
      <c r="I166" s="359"/>
      <c r="J166" s="359"/>
      <c r="K166" s="359"/>
      <c r="L166" s="400"/>
      <c r="M166" s="359"/>
      <c r="N166" s="359"/>
      <c r="O166" s="359"/>
      <c r="P166" s="360"/>
      <c r="Q166" s="359"/>
    </row>
    <row r="167" spans="1:17" s="390" customFormat="1" x14ac:dyDescent="0.2">
      <c r="A167" s="359"/>
      <c r="B167" s="439"/>
      <c r="C167" s="472"/>
      <c r="E167" s="391"/>
      <c r="F167" s="392"/>
      <c r="G167" s="359"/>
      <c r="H167" s="359"/>
      <c r="I167" s="359"/>
      <c r="J167" s="359"/>
      <c r="K167" s="359"/>
      <c r="L167" s="400"/>
      <c r="M167" s="359"/>
      <c r="N167" s="359"/>
      <c r="O167" s="359"/>
      <c r="P167" s="360"/>
      <c r="Q167" s="359"/>
    </row>
    <row r="168" spans="1:17" s="390" customFormat="1" x14ac:dyDescent="0.2">
      <c r="A168" s="359"/>
      <c r="B168" s="439"/>
      <c r="C168" s="472"/>
      <c r="E168" s="391"/>
      <c r="F168" s="392"/>
      <c r="G168" s="359"/>
      <c r="H168" s="359"/>
      <c r="I168" s="359"/>
      <c r="J168" s="359"/>
      <c r="K168" s="359"/>
      <c r="L168" s="400"/>
      <c r="M168" s="359"/>
      <c r="N168" s="359"/>
      <c r="O168" s="359"/>
      <c r="P168" s="360"/>
      <c r="Q168" s="359"/>
    </row>
    <row r="169" spans="1:17" s="390" customFormat="1" x14ac:dyDescent="0.2">
      <c r="A169" s="359"/>
      <c r="B169" s="439"/>
      <c r="C169" s="472"/>
      <c r="E169" s="391"/>
      <c r="F169" s="392"/>
      <c r="G169" s="359"/>
      <c r="H169" s="359"/>
      <c r="I169" s="359"/>
      <c r="J169" s="359"/>
      <c r="K169" s="359"/>
      <c r="L169" s="400"/>
      <c r="M169" s="359"/>
      <c r="N169" s="359"/>
      <c r="O169" s="359"/>
      <c r="P169" s="360"/>
      <c r="Q169" s="359"/>
    </row>
    <row r="170" spans="1:17" s="390" customFormat="1" x14ac:dyDescent="0.2">
      <c r="A170" s="359"/>
      <c r="B170" s="439"/>
      <c r="C170" s="472"/>
      <c r="E170" s="391"/>
      <c r="F170" s="392"/>
      <c r="G170" s="359"/>
      <c r="H170" s="359"/>
      <c r="I170" s="359"/>
      <c r="J170" s="359"/>
      <c r="K170" s="359"/>
      <c r="L170" s="400"/>
      <c r="M170" s="359"/>
      <c r="N170" s="359"/>
      <c r="O170" s="359"/>
      <c r="P170" s="360"/>
      <c r="Q170" s="359"/>
    </row>
    <row r="171" spans="1:17" s="390" customFormat="1" x14ac:dyDescent="0.2">
      <c r="A171" s="359"/>
      <c r="B171" s="439"/>
      <c r="C171" s="472"/>
      <c r="E171" s="391"/>
      <c r="F171" s="392"/>
      <c r="G171" s="359"/>
      <c r="H171" s="359"/>
      <c r="I171" s="359"/>
      <c r="J171" s="359"/>
      <c r="K171" s="359"/>
      <c r="L171" s="400"/>
      <c r="M171" s="359"/>
      <c r="N171" s="359"/>
      <c r="O171" s="359"/>
      <c r="P171" s="360"/>
      <c r="Q171" s="359"/>
    </row>
    <row r="172" spans="1:17" s="390" customFormat="1" x14ac:dyDescent="0.2">
      <c r="A172" s="359"/>
      <c r="B172" s="439"/>
      <c r="C172" s="472"/>
      <c r="E172" s="391"/>
      <c r="F172" s="392"/>
      <c r="G172" s="359"/>
      <c r="H172" s="359"/>
      <c r="I172" s="359"/>
      <c r="J172" s="359"/>
      <c r="K172" s="359"/>
      <c r="L172" s="400"/>
      <c r="M172" s="359"/>
      <c r="N172" s="359"/>
      <c r="O172" s="359"/>
      <c r="P172" s="360"/>
      <c r="Q172" s="359"/>
    </row>
    <row r="173" spans="1:17" s="390" customFormat="1" x14ac:dyDescent="0.2">
      <c r="A173" s="359"/>
      <c r="B173" s="439"/>
      <c r="C173" s="472"/>
      <c r="E173" s="391"/>
      <c r="F173" s="392"/>
      <c r="G173" s="359"/>
      <c r="H173" s="359"/>
      <c r="I173" s="359"/>
      <c r="J173" s="359"/>
      <c r="K173" s="359"/>
      <c r="L173" s="400"/>
      <c r="M173" s="359"/>
      <c r="N173" s="359"/>
      <c r="O173" s="359"/>
      <c r="P173" s="360"/>
      <c r="Q173" s="359"/>
    </row>
    <row r="174" spans="1:17" s="390" customFormat="1" x14ac:dyDescent="0.2">
      <c r="A174" s="359"/>
      <c r="B174" s="439"/>
      <c r="C174" s="472"/>
      <c r="E174" s="391"/>
      <c r="F174" s="392"/>
      <c r="G174" s="359"/>
      <c r="H174" s="359"/>
      <c r="I174" s="359"/>
      <c r="J174" s="359"/>
      <c r="K174" s="359"/>
      <c r="L174" s="400"/>
      <c r="M174" s="359"/>
      <c r="N174" s="359"/>
      <c r="O174" s="359"/>
      <c r="P174" s="360"/>
      <c r="Q174" s="359"/>
    </row>
    <row r="175" spans="1:17" s="390" customFormat="1" x14ac:dyDescent="0.2">
      <c r="A175" s="359"/>
      <c r="B175" s="439"/>
      <c r="C175" s="472"/>
      <c r="E175" s="391"/>
      <c r="F175" s="392"/>
      <c r="G175" s="359"/>
      <c r="H175" s="359"/>
      <c r="I175" s="359"/>
      <c r="J175" s="359"/>
      <c r="K175" s="359"/>
      <c r="L175" s="400"/>
      <c r="M175" s="359"/>
      <c r="N175" s="359"/>
      <c r="O175" s="359"/>
      <c r="P175" s="360"/>
      <c r="Q175" s="359"/>
    </row>
    <row r="176" spans="1:17" s="390" customFormat="1" x14ac:dyDescent="0.2">
      <c r="A176" s="359"/>
      <c r="B176" s="439"/>
      <c r="C176" s="472"/>
      <c r="E176" s="391"/>
      <c r="F176" s="392"/>
      <c r="G176" s="359"/>
      <c r="H176" s="359"/>
      <c r="I176" s="359"/>
      <c r="J176" s="359"/>
      <c r="K176" s="359"/>
      <c r="L176" s="400"/>
      <c r="M176" s="359"/>
      <c r="N176" s="359"/>
      <c r="O176" s="359"/>
      <c r="P176" s="360"/>
      <c r="Q176" s="359"/>
    </row>
    <row r="177" spans="1:17" s="390" customFormat="1" x14ac:dyDescent="0.2">
      <c r="A177" s="359"/>
      <c r="B177" s="439"/>
      <c r="C177" s="472"/>
      <c r="E177" s="391"/>
      <c r="F177" s="392"/>
      <c r="G177" s="359"/>
      <c r="H177" s="359"/>
      <c r="I177" s="359"/>
      <c r="J177" s="359"/>
      <c r="K177" s="359"/>
      <c r="L177" s="400"/>
      <c r="M177" s="359"/>
      <c r="N177" s="359"/>
      <c r="O177" s="359"/>
      <c r="P177" s="360"/>
      <c r="Q177" s="359"/>
    </row>
    <row r="178" spans="1:17" s="390" customFormat="1" x14ac:dyDescent="0.2">
      <c r="A178" s="359"/>
      <c r="B178" s="439"/>
      <c r="C178" s="472"/>
      <c r="E178" s="391"/>
      <c r="F178" s="392"/>
      <c r="G178" s="359"/>
      <c r="H178" s="359"/>
      <c r="I178" s="359"/>
      <c r="J178" s="359"/>
      <c r="K178" s="359"/>
      <c r="L178" s="400"/>
      <c r="M178" s="359"/>
      <c r="N178" s="359"/>
      <c r="O178" s="359"/>
      <c r="P178" s="360"/>
      <c r="Q178" s="359"/>
    </row>
    <row r="179" spans="1:17" s="390" customFormat="1" x14ac:dyDescent="0.2">
      <c r="A179" s="359"/>
      <c r="B179" s="439"/>
      <c r="C179" s="472"/>
      <c r="E179" s="391"/>
      <c r="F179" s="392"/>
      <c r="G179" s="359"/>
      <c r="H179" s="359"/>
      <c r="I179" s="359"/>
      <c r="J179" s="359"/>
      <c r="K179" s="359"/>
      <c r="L179" s="400"/>
      <c r="M179" s="359"/>
      <c r="N179" s="359"/>
      <c r="O179" s="359"/>
      <c r="P179" s="360"/>
      <c r="Q179" s="359"/>
    </row>
    <row r="180" spans="1:17" s="390" customFormat="1" x14ac:dyDescent="0.2">
      <c r="A180" s="359"/>
      <c r="B180" s="439"/>
      <c r="C180" s="472"/>
      <c r="E180" s="391"/>
      <c r="F180" s="392"/>
      <c r="G180" s="359"/>
      <c r="H180" s="359"/>
      <c r="I180" s="359"/>
      <c r="J180" s="359"/>
      <c r="K180" s="359"/>
      <c r="L180" s="400"/>
      <c r="M180" s="359"/>
      <c r="N180" s="359"/>
      <c r="O180" s="359"/>
      <c r="P180" s="360"/>
      <c r="Q180" s="359"/>
    </row>
    <row r="181" spans="1:17" s="390" customFormat="1" x14ac:dyDescent="0.2">
      <c r="A181" s="359"/>
      <c r="B181" s="439"/>
      <c r="C181" s="472"/>
      <c r="E181" s="391"/>
      <c r="F181" s="392"/>
      <c r="G181" s="359"/>
      <c r="H181" s="359"/>
      <c r="I181" s="359"/>
      <c r="J181" s="359"/>
      <c r="K181" s="359"/>
      <c r="L181" s="400"/>
      <c r="M181" s="359"/>
      <c r="N181" s="359"/>
      <c r="O181" s="359"/>
      <c r="P181" s="360"/>
      <c r="Q181" s="359"/>
    </row>
    <row r="182" spans="1:17" s="390" customFormat="1" x14ac:dyDescent="0.2">
      <c r="A182" s="359"/>
      <c r="B182" s="439"/>
      <c r="C182" s="472"/>
      <c r="E182" s="391"/>
      <c r="F182" s="392"/>
      <c r="G182" s="359"/>
      <c r="H182" s="359"/>
      <c r="I182" s="359"/>
      <c r="J182" s="359"/>
      <c r="K182" s="359"/>
      <c r="L182" s="400"/>
      <c r="M182" s="359"/>
      <c r="N182" s="359"/>
      <c r="O182" s="359"/>
      <c r="P182" s="360"/>
      <c r="Q182" s="359"/>
    </row>
    <row r="183" spans="1:17" s="390" customFormat="1" x14ac:dyDescent="0.2">
      <c r="A183" s="359"/>
      <c r="B183" s="439"/>
      <c r="C183" s="472"/>
      <c r="E183" s="391"/>
      <c r="F183" s="392"/>
      <c r="G183" s="359"/>
      <c r="H183" s="359"/>
      <c r="I183" s="359"/>
      <c r="J183" s="359"/>
      <c r="K183" s="359"/>
      <c r="L183" s="400"/>
      <c r="M183" s="359"/>
      <c r="N183" s="359"/>
      <c r="O183" s="359"/>
      <c r="P183" s="360"/>
      <c r="Q183" s="359"/>
    </row>
    <row r="184" spans="1:17" s="390" customFormat="1" x14ac:dyDescent="0.2">
      <c r="A184" s="359"/>
      <c r="B184" s="439"/>
      <c r="C184" s="472"/>
      <c r="E184" s="391"/>
      <c r="F184" s="392"/>
      <c r="G184" s="359"/>
      <c r="H184" s="359"/>
      <c r="I184" s="359"/>
      <c r="J184" s="359"/>
      <c r="K184" s="359"/>
      <c r="L184" s="400"/>
      <c r="M184" s="359"/>
      <c r="N184" s="359"/>
      <c r="O184" s="359"/>
      <c r="P184" s="360"/>
      <c r="Q184" s="359"/>
    </row>
    <row r="185" spans="1:17" s="390" customFormat="1" x14ac:dyDescent="0.2">
      <c r="A185" s="359"/>
      <c r="B185" s="439"/>
      <c r="C185" s="472"/>
      <c r="E185" s="391"/>
      <c r="F185" s="392"/>
      <c r="G185" s="359"/>
      <c r="H185" s="359"/>
      <c r="I185" s="359"/>
      <c r="J185" s="359"/>
      <c r="K185" s="359"/>
      <c r="L185" s="400"/>
      <c r="M185" s="359"/>
      <c r="N185" s="359"/>
      <c r="O185" s="359"/>
      <c r="P185" s="360"/>
      <c r="Q185" s="359"/>
    </row>
    <row r="186" spans="1:17" s="390" customFormat="1" x14ac:dyDescent="0.2">
      <c r="A186" s="359"/>
      <c r="B186" s="439"/>
      <c r="C186" s="472"/>
      <c r="E186" s="391"/>
      <c r="F186" s="392"/>
      <c r="G186" s="359"/>
      <c r="H186" s="359"/>
      <c r="I186" s="359"/>
      <c r="J186" s="359"/>
      <c r="K186" s="359"/>
      <c r="L186" s="400"/>
      <c r="M186" s="359"/>
      <c r="N186" s="359"/>
      <c r="O186" s="359"/>
      <c r="P186" s="360"/>
      <c r="Q186" s="359"/>
    </row>
    <row r="187" spans="1:17" s="390" customFormat="1" x14ac:dyDescent="0.2">
      <c r="A187" s="359"/>
      <c r="B187" s="439"/>
      <c r="C187" s="472"/>
      <c r="E187" s="391"/>
      <c r="F187" s="392"/>
      <c r="G187" s="359"/>
      <c r="H187" s="359"/>
      <c r="I187" s="359"/>
      <c r="J187" s="359"/>
      <c r="K187" s="359"/>
      <c r="L187" s="400"/>
      <c r="M187" s="359"/>
      <c r="N187" s="359"/>
      <c r="O187" s="359"/>
      <c r="P187" s="360"/>
      <c r="Q187" s="359"/>
    </row>
    <row r="188" spans="1:17" s="390" customFormat="1" x14ac:dyDescent="0.2">
      <c r="A188" s="359"/>
      <c r="B188" s="439"/>
      <c r="C188" s="472"/>
      <c r="E188" s="391"/>
      <c r="F188" s="392"/>
      <c r="G188" s="359"/>
      <c r="H188" s="359"/>
      <c r="I188" s="359"/>
      <c r="J188" s="359"/>
      <c r="K188" s="359"/>
      <c r="L188" s="400"/>
      <c r="M188" s="359"/>
      <c r="N188" s="359"/>
      <c r="O188" s="359"/>
      <c r="P188" s="360"/>
      <c r="Q188" s="359"/>
    </row>
    <row r="189" spans="1:17" s="390" customFormat="1" x14ac:dyDescent="0.2">
      <c r="A189" s="359"/>
      <c r="B189" s="439"/>
      <c r="C189" s="472"/>
      <c r="E189" s="391"/>
      <c r="F189" s="392"/>
      <c r="G189" s="359"/>
      <c r="H189" s="359"/>
      <c r="I189" s="359"/>
      <c r="J189" s="359"/>
      <c r="K189" s="359"/>
      <c r="L189" s="400"/>
      <c r="M189" s="359"/>
      <c r="N189" s="359"/>
      <c r="O189" s="359"/>
      <c r="P189" s="360"/>
      <c r="Q189" s="359"/>
    </row>
    <row r="190" spans="1:17" s="390" customFormat="1" x14ac:dyDescent="0.2">
      <c r="A190" s="359"/>
      <c r="B190" s="439"/>
      <c r="C190" s="472"/>
      <c r="E190" s="391"/>
      <c r="F190" s="392"/>
      <c r="G190" s="359"/>
      <c r="H190" s="359"/>
      <c r="I190" s="359"/>
      <c r="J190" s="359"/>
      <c r="K190" s="359"/>
      <c r="L190" s="400"/>
      <c r="M190" s="359"/>
      <c r="N190" s="359"/>
      <c r="O190" s="359"/>
      <c r="P190" s="360"/>
      <c r="Q190" s="359"/>
    </row>
    <row r="191" spans="1:17" s="390" customFormat="1" x14ac:dyDescent="0.2">
      <c r="A191" s="359"/>
      <c r="B191" s="439"/>
      <c r="C191" s="472"/>
      <c r="E191" s="391"/>
      <c r="F191" s="392"/>
      <c r="G191" s="359"/>
      <c r="H191" s="359"/>
      <c r="I191" s="359"/>
      <c r="J191" s="359"/>
      <c r="K191" s="359"/>
      <c r="L191" s="400"/>
      <c r="M191" s="359"/>
      <c r="N191" s="359"/>
      <c r="O191" s="359"/>
      <c r="P191" s="360"/>
      <c r="Q191" s="359"/>
    </row>
    <row r="192" spans="1:17" s="390" customFormat="1" x14ac:dyDescent="0.2">
      <c r="A192" s="359"/>
      <c r="B192" s="439"/>
      <c r="C192" s="472"/>
      <c r="E192" s="391"/>
      <c r="F192" s="392"/>
      <c r="G192" s="359"/>
      <c r="H192" s="359"/>
      <c r="I192" s="359"/>
      <c r="J192" s="359"/>
      <c r="K192" s="359"/>
      <c r="L192" s="400"/>
      <c r="M192" s="359"/>
      <c r="N192" s="359"/>
      <c r="O192" s="359"/>
      <c r="P192" s="360"/>
      <c r="Q192" s="359"/>
    </row>
    <row r="193" spans="1:17" s="390" customFormat="1" x14ac:dyDescent="0.2">
      <c r="A193" s="359"/>
      <c r="B193" s="439"/>
      <c r="C193" s="472"/>
      <c r="E193" s="391"/>
      <c r="F193" s="392"/>
      <c r="G193" s="359"/>
      <c r="H193" s="359"/>
      <c r="I193" s="359"/>
      <c r="J193" s="359"/>
      <c r="K193" s="359"/>
      <c r="L193" s="400"/>
      <c r="M193" s="359"/>
      <c r="N193" s="359"/>
      <c r="O193" s="359"/>
      <c r="P193" s="360"/>
      <c r="Q193" s="359"/>
    </row>
    <row r="194" spans="1:17" s="390" customFormat="1" x14ac:dyDescent="0.2">
      <c r="A194" s="359"/>
      <c r="B194" s="439"/>
      <c r="C194" s="472"/>
      <c r="E194" s="391"/>
      <c r="F194" s="392"/>
      <c r="G194" s="359"/>
      <c r="H194" s="359"/>
      <c r="I194" s="359"/>
      <c r="J194" s="359"/>
      <c r="K194" s="359"/>
      <c r="L194" s="400"/>
      <c r="M194" s="359"/>
      <c r="N194" s="359"/>
      <c r="O194" s="359"/>
      <c r="P194" s="360"/>
      <c r="Q194" s="359"/>
    </row>
    <row r="195" spans="1:17" s="390" customFormat="1" x14ac:dyDescent="0.2">
      <c r="A195" s="359"/>
      <c r="B195" s="439"/>
      <c r="C195" s="472"/>
      <c r="E195" s="391"/>
      <c r="F195" s="392"/>
      <c r="G195" s="359"/>
      <c r="H195" s="359"/>
      <c r="I195" s="359"/>
      <c r="J195" s="359"/>
      <c r="K195" s="359"/>
      <c r="L195" s="400"/>
      <c r="M195" s="359"/>
      <c r="N195" s="359"/>
      <c r="O195" s="359"/>
      <c r="P195" s="360"/>
      <c r="Q195" s="359"/>
    </row>
    <row r="196" spans="1:17" s="390" customFormat="1" x14ac:dyDescent="0.2">
      <c r="A196" s="359"/>
      <c r="B196" s="439"/>
      <c r="C196" s="472"/>
      <c r="E196" s="391"/>
      <c r="F196" s="392"/>
      <c r="G196" s="359"/>
      <c r="H196" s="359"/>
      <c r="I196" s="359"/>
      <c r="J196" s="359"/>
      <c r="K196" s="359"/>
      <c r="L196" s="400"/>
      <c r="M196" s="359"/>
      <c r="N196" s="359"/>
      <c r="O196" s="359"/>
      <c r="P196" s="360"/>
      <c r="Q196" s="359"/>
    </row>
    <row r="197" spans="1:17" s="390" customFormat="1" x14ac:dyDescent="0.2">
      <c r="A197" s="359"/>
      <c r="B197" s="439"/>
      <c r="C197" s="472"/>
      <c r="E197" s="391"/>
      <c r="F197" s="392"/>
      <c r="G197" s="359"/>
      <c r="H197" s="359"/>
      <c r="I197" s="359"/>
      <c r="J197" s="359"/>
      <c r="K197" s="359"/>
      <c r="L197" s="400"/>
      <c r="M197" s="359"/>
      <c r="N197" s="359"/>
      <c r="O197" s="359"/>
      <c r="P197" s="360"/>
      <c r="Q197" s="359"/>
    </row>
    <row r="198" spans="1:17" s="390" customFormat="1" x14ac:dyDescent="0.2">
      <c r="A198" s="359"/>
      <c r="B198" s="439"/>
      <c r="C198" s="472"/>
      <c r="E198" s="391"/>
      <c r="F198" s="392"/>
      <c r="G198" s="359"/>
      <c r="H198" s="359"/>
      <c r="I198" s="359"/>
      <c r="J198" s="359"/>
      <c r="K198" s="359"/>
      <c r="L198" s="400"/>
      <c r="M198" s="359"/>
      <c r="N198" s="359"/>
      <c r="O198" s="359"/>
      <c r="P198" s="360"/>
      <c r="Q198" s="359"/>
    </row>
    <row r="199" spans="1:17" s="390" customFormat="1" x14ac:dyDescent="0.2">
      <c r="A199" s="359"/>
      <c r="B199" s="439"/>
      <c r="C199" s="472"/>
      <c r="E199" s="391"/>
      <c r="F199" s="392"/>
      <c r="G199" s="359"/>
      <c r="H199" s="359"/>
      <c r="I199" s="359"/>
      <c r="J199" s="359"/>
      <c r="K199" s="359"/>
      <c r="L199" s="400"/>
      <c r="M199" s="359"/>
      <c r="N199" s="359"/>
      <c r="O199" s="359"/>
      <c r="P199" s="360"/>
      <c r="Q199" s="359"/>
    </row>
    <row r="200" spans="1:17" s="390" customFormat="1" x14ac:dyDescent="0.2">
      <c r="A200" s="359"/>
      <c r="B200" s="439"/>
      <c r="C200" s="472"/>
      <c r="E200" s="391"/>
      <c r="F200" s="392"/>
      <c r="G200" s="359"/>
      <c r="H200" s="359"/>
      <c r="I200" s="359"/>
      <c r="J200" s="359"/>
      <c r="K200" s="359"/>
      <c r="L200" s="400"/>
      <c r="M200" s="359"/>
      <c r="N200" s="359"/>
      <c r="O200" s="359"/>
      <c r="P200" s="360"/>
      <c r="Q200" s="359"/>
    </row>
    <row r="201" spans="1:17" s="390" customFormat="1" x14ac:dyDescent="0.2">
      <c r="A201" s="359"/>
      <c r="B201" s="439"/>
      <c r="C201" s="472"/>
      <c r="E201" s="391"/>
      <c r="F201" s="392"/>
      <c r="G201" s="359"/>
      <c r="H201" s="359"/>
      <c r="I201" s="359"/>
      <c r="J201" s="359"/>
      <c r="K201" s="359"/>
      <c r="L201" s="400"/>
      <c r="M201" s="359"/>
      <c r="N201" s="359"/>
      <c r="O201" s="359"/>
      <c r="P201" s="360"/>
      <c r="Q201" s="359"/>
    </row>
    <row r="202" spans="1:17" s="390" customFormat="1" x14ac:dyDescent="0.2">
      <c r="A202" s="359"/>
      <c r="B202" s="439"/>
      <c r="C202" s="472"/>
      <c r="E202" s="391"/>
      <c r="F202" s="392"/>
      <c r="G202" s="359"/>
      <c r="H202" s="359"/>
      <c r="I202" s="359"/>
      <c r="J202" s="359"/>
      <c r="K202" s="359"/>
      <c r="L202" s="400"/>
      <c r="M202" s="359"/>
      <c r="N202" s="359"/>
      <c r="O202" s="359"/>
      <c r="P202" s="360"/>
      <c r="Q202" s="359"/>
    </row>
    <row r="203" spans="1:17" s="390" customFormat="1" x14ac:dyDescent="0.2">
      <c r="A203" s="359"/>
      <c r="B203" s="439"/>
      <c r="C203" s="472"/>
      <c r="E203" s="391"/>
      <c r="F203" s="392"/>
      <c r="G203" s="359"/>
      <c r="H203" s="359"/>
      <c r="I203" s="359"/>
      <c r="J203" s="359"/>
      <c r="K203" s="359"/>
      <c r="L203" s="400"/>
      <c r="M203" s="359"/>
      <c r="N203" s="359"/>
      <c r="O203" s="359"/>
      <c r="P203" s="360"/>
      <c r="Q203" s="359"/>
    </row>
    <row r="204" spans="1:17" s="390" customFormat="1" x14ac:dyDescent="0.2">
      <c r="A204" s="359"/>
      <c r="B204" s="439"/>
      <c r="C204" s="472"/>
      <c r="E204" s="391"/>
      <c r="F204" s="392"/>
      <c r="G204" s="359"/>
      <c r="H204" s="359"/>
      <c r="I204" s="359"/>
      <c r="J204" s="359"/>
      <c r="K204" s="359"/>
      <c r="L204" s="400"/>
      <c r="M204" s="359"/>
      <c r="N204" s="359"/>
      <c r="O204" s="359"/>
      <c r="P204" s="360"/>
      <c r="Q204" s="359"/>
    </row>
    <row r="205" spans="1:17" s="390" customFormat="1" x14ac:dyDescent="0.2">
      <c r="A205" s="359"/>
      <c r="B205" s="439"/>
      <c r="C205" s="472"/>
      <c r="E205" s="391"/>
      <c r="F205" s="392"/>
      <c r="G205" s="359"/>
      <c r="H205" s="359"/>
      <c r="I205" s="359"/>
      <c r="J205" s="359"/>
      <c r="K205" s="359"/>
      <c r="L205" s="400"/>
      <c r="M205" s="359"/>
      <c r="N205" s="359"/>
      <c r="O205" s="359"/>
      <c r="P205" s="360"/>
      <c r="Q205" s="359"/>
    </row>
    <row r="206" spans="1:17" s="390" customFormat="1" x14ac:dyDescent="0.2">
      <c r="A206" s="359"/>
      <c r="B206" s="439"/>
      <c r="C206" s="472"/>
      <c r="E206" s="391"/>
      <c r="F206" s="392"/>
      <c r="G206" s="359"/>
      <c r="H206" s="359"/>
      <c r="I206" s="359"/>
      <c r="J206" s="359"/>
      <c r="K206" s="359"/>
      <c r="L206" s="400"/>
      <c r="M206" s="359"/>
      <c r="N206" s="359"/>
      <c r="O206" s="359"/>
      <c r="P206" s="360"/>
      <c r="Q206" s="359"/>
    </row>
  </sheetData>
  <sortState ref="B47:H61">
    <sortCondition ref="H47:H61"/>
  </sortState>
  <mergeCells count="17">
    <mergeCell ref="M45:M46"/>
    <mergeCell ref="M3:M4"/>
    <mergeCell ref="A44:M44"/>
    <mergeCell ref="A45:A46"/>
    <mergeCell ref="B45:B46"/>
    <mergeCell ref="C45:C46"/>
    <mergeCell ref="D45:D46"/>
    <mergeCell ref="E45:E46"/>
    <mergeCell ref="H45:H46"/>
    <mergeCell ref="A1:M1"/>
    <mergeCell ref="A2:M2"/>
    <mergeCell ref="A3:A4"/>
    <mergeCell ref="B3:B4"/>
    <mergeCell ref="C3:C4"/>
    <mergeCell ref="D3:D4"/>
    <mergeCell ref="E3:E4"/>
    <mergeCell ref="H3:H4"/>
  </mergeCells>
  <conditionalFormatting sqref="H41 H47:H48 H5 H7:H37 H50:H61">
    <cfRule type="cellIs" dxfId="35" priority="25" stopIfTrue="1" operator="equal">
      <formula>"Dropped"</formula>
    </cfRule>
    <cfRule type="cellIs" dxfId="34" priority="26" stopIfTrue="1" operator="equal">
      <formula>"Left"</formula>
    </cfRule>
    <cfRule type="cellIs" dxfId="33" priority="27" stopIfTrue="1" operator="equal">
      <formula>"Incomplete"</formula>
    </cfRule>
    <cfRule type="cellIs" dxfId="32" priority="28" stopIfTrue="1" operator="equal">
      <formula>"Complete"</formula>
    </cfRule>
  </conditionalFormatting>
  <conditionalFormatting sqref="H6">
    <cfRule type="cellIs" dxfId="31" priority="11" stopIfTrue="1" operator="equal">
      <formula>"Dropped"</formula>
    </cfRule>
    <cfRule type="cellIs" dxfId="30" priority="12" stopIfTrue="1" operator="equal">
      <formula>"Left"</formula>
    </cfRule>
    <cfRule type="cellIs" dxfId="29" priority="13" stopIfTrue="1" operator="equal">
      <formula>"Incomplete"</formula>
    </cfRule>
    <cfRule type="cellIs" dxfId="28" priority="14" stopIfTrue="1" operator="equal">
      <formula>"Complete"</formula>
    </cfRule>
  </conditionalFormatting>
  <conditionalFormatting sqref="H49">
    <cfRule type="cellIs" dxfId="27" priority="5" stopIfTrue="1" operator="equal">
      <formula>"Dropped"</formula>
    </cfRule>
    <cfRule type="cellIs" dxfId="26" priority="6" stopIfTrue="1" operator="equal">
      <formula>"Left"</formula>
    </cfRule>
    <cfRule type="cellIs" dxfId="25" priority="7" stopIfTrue="1" operator="equal">
      <formula>"Incomplete"</formula>
    </cfRule>
    <cfRule type="cellIs" dxfId="24" priority="8" stopIfTrue="1" operator="equal">
      <formula>"Complete"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55"/>
  <sheetViews>
    <sheetView workbookViewId="0">
      <selection activeCell="D42" sqref="D42"/>
    </sheetView>
  </sheetViews>
  <sheetFormatPr defaultRowHeight="12.75" x14ac:dyDescent="0.2"/>
  <cols>
    <col min="1" max="1" width="6.42578125" style="133" customWidth="1"/>
    <col min="2" max="2" width="15.5703125" style="80" bestFit="1" customWidth="1"/>
    <col min="3" max="3" width="9.140625" style="80" bestFit="1" customWidth="1"/>
    <col min="4" max="4" width="26.7109375" style="85" customWidth="1"/>
    <col min="5" max="5" width="34.7109375" style="80" hidden="1" customWidth="1"/>
    <col min="6" max="6" width="5.85546875" style="80" hidden="1" customWidth="1"/>
    <col min="7" max="7" width="2.140625" style="80" hidden="1" customWidth="1"/>
    <col min="8" max="8" width="10.85546875" style="80" bestFit="1" customWidth="1"/>
    <col min="9" max="9" width="2.140625" style="80" hidden="1" customWidth="1"/>
    <col min="10" max="10" width="6.7109375" style="80" hidden="1" customWidth="1"/>
    <col min="11" max="11" width="14" style="80" hidden="1" customWidth="1"/>
    <col min="12" max="12" width="19.42578125" style="80" customWidth="1"/>
    <col min="13" max="13" width="11" style="80" hidden="1" customWidth="1"/>
    <col min="14" max="16384" width="9.140625" style="80"/>
  </cols>
  <sheetData>
    <row r="1" spans="1:13" ht="23.25" customHeight="1" x14ac:dyDescent="0.45">
      <c r="A1" s="707" t="s">
        <v>85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</row>
    <row r="2" spans="1:13" s="81" customFormat="1" ht="27.75" customHeight="1" thickBot="1" x14ac:dyDescent="0.5">
      <c r="A2" s="700" t="s">
        <v>45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</row>
    <row r="3" spans="1:13" s="85" customFormat="1" ht="15.75" customHeight="1" x14ac:dyDescent="0.2">
      <c r="A3" s="701" t="s">
        <v>86</v>
      </c>
      <c r="B3" s="703" t="s">
        <v>87</v>
      </c>
      <c r="C3" s="703" t="s">
        <v>88</v>
      </c>
      <c r="D3" s="703" t="s">
        <v>89</v>
      </c>
      <c r="E3" s="703" t="s">
        <v>90</v>
      </c>
      <c r="F3" s="82" t="s">
        <v>91</v>
      </c>
      <c r="G3" s="82"/>
      <c r="H3" s="703" t="s">
        <v>92</v>
      </c>
      <c r="I3" s="83"/>
      <c r="J3" s="84" t="s">
        <v>93</v>
      </c>
      <c r="K3" s="84"/>
      <c r="L3" s="705" t="s">
        <v>94</v>
      </c>
    </row>
    <row r="4" spans="1:13" s="85" customFormat="1" ht="15.75" customHeight="1" thickBot="1" x14ac:dyDescent="0.25">
      <c r="A4" s="702"/>
      <c r="B4" s="704"/>
      <c r="C4" s="704"/>
      <c r="D4" s="704"/>
      <c r="E4" s="704"/>
      <c r="F4" s="86" t="s">
        <v>95</v>
      </c>
      <c r="G4" s="86"/>
      <c r="H4" s="704"/>
      <c r="I4" s="87"/>
      <c r="J4" s="88" t="s">
        <v>96</v>
      </c>
      <c r="K4" s="88"/>
      <c r="L4" s="706"/>
    </row>
    <row r="5" spans="1:13" ht="15.75" customHeight="1" x14ac:dyDescent="0.25">
      <c r="A5" s="89">
        <v>1</v>
      </c>
      <c r="B5" s="611" t="s">
        <v>97</v>
      </c>
      <c r="C5" s="612">
        <v>40898</v>
      </c>
      <c r="D5" s="613" t="s">
        <v>98</v>
      </c>
      <c r="E5" s="90" t="s">
        <v>99</v>
      </c>
      <c r="F5" s="91" t="s">
        <v>100</v>
      </c>
      <c r="G5" s="92" t="str">
        <f t="shared" ref="G5:G11" si="0">+IF(F5="M",1,IF(F5="f",2,IF(F5="Civ",3,"Error")))</f>
        <v>Error</v>
      </c>
      <c r="H5" s="93" t="s">
        <v>101</v>
      </c>
      <c r="I5" s="92">
        <f t="shared" ref="I5:I11" si="1">+IF(H5="Studying",5,IF(H5="Complete",1,IF(H5="Incomplete",2,IF(H5="Left",3,IF(H5="Dropped",4,"Error")))))</f>
        <v>1</v>
      </c>
      <c r="J5" s="92" t="e">
        <f>+IF(#REF!="Issued",1,IF(#REF!="Not Issued",2,"Nil"))</f>
        <v>#REF!</v>
      </c>
      <c r="K5" s="94" t="s">
        <v>102</v>
      </c>
      <c r="L5" s="95"/>
      <c r="M5" s="96" t="s">
        <v>103</v>
      </c>
    </row>
    <row r="6" spans="1:13" ht="15.75" customHeight="1" x14ac:dyDescent="0.25">
      <c r="A6" s="89">
        <v>2</v>
      </c>
      <c r="B6" s="611" t="s">
        <v>109</v>
      </c>
      <c r="C6" s="612">
        <v>79410</v>
      </c>
      <c r="D6" s="613" t="s">
        <v>110</v>
      </c>
      <c r="E6" s="90" t="s">
        <v>111</v>
      </c>
      <c r="F6" s="91" t="s">
        <v>112</v>
      </c>
      <c r="G6" s="92" t="str">
        <f t="shared" si="0"/>
        <v>Error</v>
      </c>
      <c r="H6" s="93" t="s">
        <v>101</v>
      </c>
      <c r="I6" s="92">
        <f t="shared" si="1"/>
        <v>1</v>
      </c>
      <c r="J6" s="92" t="e">
        <f>+IF(#REF!="Issued",1,IF(#REF!="Not Issued",2,"Nil"))</f>
        <v>#REF!</v>
      </c>
      <c r="K6" s="94" t="s">
        <v>107</v>
      </c>
      <c r="L6" s="95"/>
      <c r="M6" s="96" t="s">
        <v>108</v>
      </c>
    </row>
    <row r="7" spans="1:13" ht="15.75" customHeight="1" x14ac:dyDescent="0.25">
      <c r="A7" s="89">
        <v>3</v>
      </c>
      <c r="B7" s="611" t="s">
        <v>115</v>
      </c>
      <c r="C7" s="612">
        <v>79411</v>
      </c>
      <c r="D7" s="613" t="s">
        <v>116</v>
      </c>
      <c r="E7" s="90" t="s">
        <v>117</v>
      </c>
      <c r="F7" s="91" t="s">
        <v>100</v>
      </c>
      <c r="G7" s="92" t="str">
        <f t="shared" si="0"/>
        <v>Error</v>
      </c>
      <c r="H7" s="93" t="s">
        <v>101</v>
      </c>
      <c r="I7" s="92">
        <f t="shared" si="1"/>
        <v>1</v>
      </c>
      <c r="J7" s="92" t="e">
        <f>+IF(#REF!="Issued",1,IF(#REF!="Not Issued",2,"Nil"))</f>
        <v>#REF!</v>
      </c>
      <c r="K7" s="94" t="s">
        <v>113</v>
      </c>
      <c r="L7" s="95"/>
      <c r="M7" s="96" t="s">
        <v>114</v>
      </c>
    </row>
    <row r="8" spans="1:13" ht="15.75" customHeight="1" x14ac:dyDescent="0.25">
      <c r="A8" s="89">
        <v>4</v>
      </c>
      <c r="B8" s="611" t="s">
        <v>125</v>
      </c>
      <c r="C8" s="612">
        <v>46079</v>
      </c>
      <c r="D8" s="613" t="s">
        <v>126</v>
      </c>
      <c r="E8" s="90" t="s">
        <v>127</v>
      </c>
      <c r="F8" s="91" t="s">
        <v>100</v>
      </c>
      <c r="G8" s="92" t="str">
        <f t="shared" si="0"/>
        <v>Error</v>
      </c>
      <c r="H8" s="93" t="s">
        <v>101</v>
      </c>
      <c r="I8" s="92">
        <f t="shared" si="1"/>
        <v>1</v>
      </c>
      <c r="J8" s="92" t="e">
        <f>+IF(#REF!="Issued",1,IF(#REF!="Not Issued",2,"Nil"))</f>
        <v>#REF!</v>
      </c>
      <c r="K8" s="94" t="s">
        <v>118</v>
      </c>
      <c r="L8" s="95"/>
      <c r="M8" s="96" t="s">
        <v>119</v>
      </c>
    </row>
    <row r="9" spans="1:13" ht="15.75" customHeight="1" x14ac:dyDescent="0.25">
      <c r="A9" s="89">
        <v>5</v>
      </c>
      <c r="B9" s="611" t="s">
        <v>131</v>
      </c>
      <c r="C9" s="612">
        <v>46379</v>
      </c>
      <c r="D9" s="613" t="s">
        <v>132</v>
      </c>
      <c r="E9" s="90" t="s">
        <v>133</v>
      </c>
      <c r="F9" s="91" t="s">
        <v>112</v>
      </c>
      <c r="G9" s="92" t="str">
        <f t="shared" si="0"/>
        <v>Error</v>
      </c>
      <c r="H9" s="93" t="s">
        <v>101</v>
      </c>
      <c r="I9" s="92">
        <f t="shared" si="1"/>
        <v>1</v>
      </c>
      <c r="J9" s="92" t="e">
        <f>+IF(#REF!="Issued",1,IF(#REF!="Not Issued",2,"Nil"))</f>
        <v>#REF!</v>
      </c>
      <c r="K9" s="94" t="s">
        <v>123</v>
      </c>
      <c r="L9" s="95"/>
      <c r="M9" s="96" t="s">
        <v>124</v>
      </c>
    </row>
    <row r="10" spans="1:13" ht="15.75" customHeight="1" x14ac:dyDescent="0.25">
      <c r="A10" s="89">
        <v>6</v>
      </c>
      <c r="B10" s="611" t="s">
        <v>104</v>
      </c>
      <c r="C10" s="612">
        <v>51741</v>
      </c>
      <c r="D10" s="613" t="s">
        <v>105</v>
      </c>
      <c r="E10" s="90" t="s">
        <v>106</v>
      </c>
      <c r="F10" s="91" t="s">
        <v>100</v>
      </c>
      <c r="G10" s="92" t="str">
        <f t="shared" si="0"/>
        <v>Error</v>
      </c>
      <c r="H10" s="93" t="s">
        <v>19</v>
      </c>
      <c r="I10" s="92">
        <f t="shared" si="1"/>
        <v>2</v>
      </c>
      <c r="J10" s="92" t="e">
        <f>+IF(#REF!="Issued",1,IF(#REF!="Not Issued",2,"Nil"))</f>
        <v>#REF!</v>
      </c>
      <c r="K10" s="94" t="s">
        <v>128</v>
      </c>
      <c r="L10" s="95" t="s">
        <v>129</v>
      </c>
      <c r="M10" s="96" t="s">
        <v>130</v>
      </c>
    </row>
    <row r="11" spans="1:13" ht="15.75" customHeight="1" x14ac:dyDescent="0.25">
      <c r="A11" s="89">
        <v>7</v>
      </c>
      <c r="B11" s="611" t="s">
        <v>120</v>
      </c>
      <c r="C11" s="612">
        <v>48472</v>
      </c>
      <c r="D11" s="613" t="s">
        <v>121</v>
      </c>
      <c r="E11" s="90" t="s">
        <v>122</v>
      </c>
      <c r="F11" s="91" t="s">
        <v>100</v>
      </c>
      <c r="G11" s="92" t="str">
        <f t="shared" si="0"/>
        <v>Error</v>
      </c>
      <c r="H11" s="93" t="s">
        <v>19</v>
      </c>
      <c r="I11" s="92">
        <f t="shared" si="1"/>
        <v>2</v>
      </c>
      <c r="J11" s="92" t="e">
        <f>+IF(#REF!="Issued",1,IF(#REF!="Not Issued",2,"Nil"))</f>
        <v>#REF!</v>
      </c>
      <c r="K11" s="94" t="s">
        <v>134</v>
      </c>
      <c r="L11" s="95"/>
      <c r="M11" s="96"/>
    </row>
    <row r="12" spans="1:13" ht="21" customHeight="1" x14ac:dyDescent="0.2">
      <c r="A12" s="97"/>
      <c r="B12" s="98"/>
      <c r="C12" s="99"/>
      <c r="D12" s="100"/>
      <c r="E12" s="101"/>
      <c r="F12" s="98"/>
      <c r="G12" s="102"/>
      <c r="H12" s="103"/>
      <c r="I12" s="102"/>
      <c r="J12" s="105"/>
      <c r="K12" s="105"/>
      <c r="L12" s="106"/>
    </row>
    <row r="13" spans="1:13" ht="21" customHeight="1" thickBot="1" x14ac:dyDescent="0.35">
      <c r="A13" s="107" t="s">
        <v>135</v>
      </c>
      <c r="B13" s="108"/>
      <c r="C13" s="108"/>
      <c r="D13" s="109"/>
      <c r="E13" s="109"/>
      <c r="F13" s="108"/>
      <c r="G13" s="110"/>
      <c r="H13" s="111"/>
      <c r="I13" s="112"/>
      <c r="J13" s="112"/>
      <c r="K13" s="112"/>
      <c r="L13" s="113"/>
    </row>
    <row r="14" spans="1:13" ht="18" customHeight="1" x14ac:dyDescent="0.2">
      <c r="A14" s="114" t="s">
        <v>100</v>
      </c>
      <c r="B14" s="115">
        <f>+COUNTIF(G5:G11,1)</f>
        <v>0</v>
      </c>
      <c r="C14" s="116"/>
      <c r="D14" s="117" t="s">
        <v>101</v>
      </c>
      <c r="E14" s="118"/>
      <c r="F14" s="118"/>
      <c r="G14" s="116"/>
      <c r="H14" s="119">
        <f>+COUNTIF(I5:I11,1)</f>
        <v>5</v>
      </c>
      <c r="I14" s="118"/>
      <c r="J14" s="120"/>
      <c r="K14" s="120"/>
      <c r="L14" s="120"/>
    </row>
    <row r="15" spans="1:13" ht="18" customHeight="1" x14ac:dyDescent="0.2">
      <c r="A15" s="121" t="s">
        <v>112</v>
      </c>
      <c r="B15" s="122">
        <f>+COUNTIF(G5:G11,2)</f>
        <v>0</v>
      </c>
      <c r="C15" s="123"/>
      <c r="D15" s="124" t="s">
        <v>19</v>
      </c>
      <c r="E15" s="125"/>
      <c r="F15" s="125"/>
      <c r="G15" s="123"/>
      <c r="H15" s="97">
        <f>+COUNTIF(I5:I11,2)</f>
        <v>2</v>
      </c>
      <c r="I15" s="125"/>
      <c r="J15" s="120"/>
      <c r="K15" s="120"/>
      <c r="L15" s="120"/>
    </row>
    <row r="16" spans="1:13" ht="18" customHeight="1" thickBot="1" x14ac:dyDescent="0.35">
      <c r="A16" s="126"/>
      <c r="B16" s="127">
        <f>SUM(B14:B15)</f>
        <v>0</v>
      </c>
      <c r="C16" s="128"/>
      <c r="D16" s="129" t="s">
        <v>0</v>
      </c>
      <c r="E16" s="130"/>
      <c r="F16" s="130"/>
      <c r="G16" s="131"/>
      <c r="H16" s="127">
        <f>SUM(H14:H15)</f>
        <v>7</v>
      </c>
      <c r="I16" s="132"/>
      <c r="J16" s="120"/>
      <c r="K16" s="120"/>
      <c r="L16" s="120"/>
    </row>
    <row r="17" spans="1:33" ht="43.5" customHeight="1" x14ac:dyDescent="0.2"/>
    <row r="18" spans="1:33" ht="23.25" thickBot="1" x14ac:dyDescent="0.5">
      <c r="A18" s="700" t="s">
        <v>46</v>
      </c>
      <c r="B18" s="700"/>
      <c r="C18" s="700"/>
      <c r="D18" s="700"/>
      <c r="E18" s="700"/>
      <c r="F18" s="700"/>
      <c r="G18" s="700"/>
      <c r="H18" s="700"/>
      <c r="I18" s="700"/>
      <c r="J18" s="700"/>
      <c r="K18" s="700"/>
      <c r="L18" s="700"/>
    </row>
    <row r="19" spans="1:33" s="85" customFormat="1" ht="25.5" customHeight="1" x14ac:dyDescent="0.2">
      <c r="A19" s="701" t="s">
        <v>86</v>
      </c>
      <c r="B19" s="703" t="s">
        <v>87</v>
      </c>
      <c r="C19" s="703" t="s">
        <v>88</v>
      </c>
      <c r="D19" s="703" t="s">
        <v>89</v>
      </c>
      <c r="E19" s="703" t="s">
        <v>90</v>
      </c>
      <c r="F19" s="82" t="s">
        <v>91</v>
      </c>
      <c r="G19" s="82"/>
      <c r="H19" s="703" t="s">
        <v>92</v>
      </c>
      <c r="I19" s="83"/>
      <c r="J19" s="84" t="s">
        <v>93</v>
      </c>
      <c r="K19" s="84"/>
      <c r="L19" s="705" t="s">
        <v>94</v>
      </c>
      <c r="AF19" s="698" t="s">
        <v>136</v>
      </c>
      <c r="AG19" s="698" t="s">
        <v>137</v>
      </c>
    </row>
    <row r="20" spans="1:33" s="85" customFormat="1" ht="13.5" customHeight="1" thickBot="1" x14ac:dyDescent="0.25">
      <c r="A20" s="702"/>
      <c r="B20" s="704"/>
      <c r="C20" s="704"/>
      <c r="D20" s="704"/>
      <c r="E20" s="704"/>
      <c r="F20" s="86" t="s">
        <v>95</v>
      </c>
      <c r="G20" s="86"/>
      <c r="H20" s="704"/>
      <c r="I20" s="87"/>
      <c r="J20" s="88" t="s">
        <v>96</v>
      </c>
      <c r="K20" s="88"/>
      <c r="L20" s="706"/>
      <c r="AF20" s="699"/>
      <c r="AG20" s="699"/>
    </row>
    <row r="21" spans="1:33" ht="15" customHeight="1" x14ac:dyDescent="0.25">
      <c r="A21" s="89">
        <v>1</v>
      </c>
      <c r="B21" s="611" t="s">
        <v>138</v>
      </c>
      <c r="C21" s="612">
        <v>79368</v>
      </c>
      <c r="D21" s="613" t="s">
        <v>139</v>
      </c>
      <c r="E21" s="90" t="s">
        <v>140</v>
      </c>
      <c r="F21" s="91" t="s">
        <v>141</v>
      </c>
      <c r="G21" s="92">
        <f t="shared" ref="G21:G25" si="2">+IF(F21="M",1,IF(F21="f",2,IF(F21="Civ",3,"Error")))</f>
        <v>1</v>
      </c>
      <c r="H21" s="93" t="s">
        <v>101</v>
      </c>
      <c r="I21" s="92">
        <f t="shared" ref="I21:I25" si="3">+IF(H21="Studying",5,IF(H21="Complete",1,IF(H21="Incomplete",2,IF(H21="Left",3,IF(H21="Dropped",4,"Error")))))</f>
        <v>1</v>
      </c>
      <c r="J21" s="92" t="e">
        <f>+IF(#REF!="Issued",1,IF(#REF!="Not Issued",2,"Nil"))</f>
        <v>#REF!</v>
      </c>
      <c r="K21" s="94" t="s">
        <v>142</v>
      </c>
      <c r="L21" s="95"/>
      <c r="M21" s="96" t="s">
        <v>143</v>
      </c>
      <c r="AF21" s="134"/>
      <c r="AG21" s="134"/>
    </row>
    <row r="22" spans="1:33" ht="15" customHeight="1" x14ac:dyDescent="0.25">
      <c r="A22" s="89">
        <v>2</v>
      </c>
      <c r="B22" s="611" t="s">
        <v>144</v>
      </c>
      <c r="C22" s="612">
        <v>79817</v>
      </c>
      <c r="D22" s="613" t="s">
        <v>145</v>
      </c>
      <c r="E22" s="90" t="s">
        <v>146</v>
      </c>
      <c r="F22" s="91" t="s">
        <v>141</v>
      </c>
      <c r="G22" s="92">
        <f t="shared" si="2"/>
        <v>1</v>
      </c>
      <c r="H22" s="93" t="s">
        <v>101</v>
      </c>
      <c r="I22" s="92">
        <f t="shared" si="3"/>
        <v>1</v>
      </c>
      <c r="J22" s="92" t="e">
        <f>+IF(#REF!="Issued",1,IF(#REF!="Not Issued",2,"Nil"))</f>
        <v>#REF!</v>
      </c>
      <c r="K22" s="94" t="s">
        <v>147</v>
      </c>
      <c r="L22" s="95"/>
      <c r="M22" s="96" t="s">
        <v>148</v>
      </c>
      <c r="AF22" s="134"/>
      <c r="AG22" s="134"/>
    </row>
    <row r="23" spans="1:33" ht="15" customHeight="1" x14ac:dyDescent="0.25">
      <c r="A23" s="89">
        <v>3</v>
      </c>
      <c r="B23" s="611" t="s">
        <v>149</v>
      </c>
      <c r="C23" s="612">
        <v>79369</v>
      </c>
      <c r="D23" s="613" t="s">
        <v>150</v>
      </c>
      <c r="E23" s="90" t="s">
        <v>151</v>
      </c>
      <c r="F23" s="91" t="s">
        <v>141</v>
      </c>
      <c r="G23" s="92">
        <f t="shared" si="2"/>
        <v>1</v>
      </c>
      <c r="H23" s="93" t="s">
        <v>101</v>
      </c>
      <c r="I23" s="92">
        <f t="shared" si="3"/>
        <v>1</v>
      </c>
      <c r="J23" s="92" t="e">
        <f>+IF(#REF!="Issued",1,IF(#REF!="Not Issued",2,"Nil"))</f>
        <v>#REF!</v>
      </c>
      <c r="K23" s="94" t="s">
        <v>152</v>
      </c>
      <c r="L23" s="95"/>
      <c r="M23" s="96"/>
      <c r="AF23" s="134"/>
      <c r="AG23" s="134"/>
    </row>
    <row r="24" spans="1:33" ht="15" customHeight="1" x14ac:dyDescent="0.25">
      <c r="A24" s="89">
        <v>4</v>
      </c>
      <c r="B24" s="611" t="s">
        <v>153</v>
      </c>
      <c r="C24" s="612">
        <v>79816</v>
      </c>
      <c r="D24" s="613" t="s">
        <v>154</v>
      </c>
      <c r="E24" s="90" t="s">
        <v>155</v>
      </c>
      <c r="F24" s="91" t="s">
        <v>141</v>
      </c>
      <c r="G24" s="92">
        <f t="shared" si="2"/>
        <v>1</v>
      </c>
      <c r="H24" s="93" t="s">
        <v>101</v>
      </c>
      <c r="I24" s="92">
        <f t="shared" si="3"/>
        <v>1</v>
      </c>
      <c r="J24" s="92" t="e">
        <f>+IF(#REF!="Issued",1,IF(#REF!="Not Issued",2,"Nil"))</f>
        <v>#REF!</v>
      </c>
      <c r="K24" s="94" t="s">
        <v>156</v>
      </c>
      <c r="L24" s="95"/>
      <c r="M24" s="96"/>
      <c r="AF24" s="134"/>
      <c r="AG24" s="134"/>
    </row>
    <row r="25" spans="1:33" ht="15" customHeight="1" x14ac:dyDescent="0.25">
      <c r="A25" s="89">
        <v>5</v>
      </c>
      <c r="B25" s="611" t="s">
        <v>157</v>
      </c>
      <c r="C25" s="612">
        <v>79370</v>
      </c>
      <c r="D25" s="613" t="s">
        <v>158</v>
      </c>
      <c r="E25" s="90" t="s">
        <v>159</v>
      </c>
      <c r="F25" s="91" t="s">
        <v>141</v>
      </c>
      <c r="G25" s="92">
        <f t="shared" si="2"/>
        <v>1</v>
      </c>
      <c r="H25" s="93" t="s">
        <v>101</v>
      </c>
      <c r="I25" s="92">
        <f t="shared" si="3"/>
        <v>1</v>
      </c>
      <c r="J25" s="92" t="e">
        <f>+IF(#REF!="Issued",1,IF(#REF!="Not Issued",2,"Nil"))</f>
        <v>#REF!</v>
      </c>
      <c r="K25" s="94" t="s">
        <v>160</v>
      </c>
      <c r="L25" s="95"/>
      <c r="M25" s="96"/>
      <c r="AF25" s="134"/>
      <c r="AG25" s="134"/>
    </row>
    <row r="26" spans="1:33" ht="15.75" x14ac:dyDescent="0.25">
      <c r="A26" s="104"/>
      <c r="B26" s="135"/>
      <c r="C26" s="136"/>
      <c r="D26" s="137"/>
      <c r="E26" s="138"/>
      <c r="F26" s="139"/>
      <c r="G26" s="105"/>
      <c r="H26" s="140"/>
      <c r="I26" s="105"/>
      <c r="J26" s="105"/>
      <c r="K26" s="105"/>
      <c r="L26" s="106"/>
      <c r="AF26" s="125"/>
      <c r="AG26" s="125"/>
    </row>
    <row r="27" spans="1:33" ht="20.25" thickBot="1" x14ac:dyDescent="0.35">
      <c r="A27" s="107" t="s">
        <v>161</v>
      </c>
      <c r="B27" s="141"/>
      <c r="C27" s="141"/>
      <c r="D27" s="142"/>
      <c r="E27" s="143"/>
      <c r="F27" s="105"/>
      <c r="G27" s="105"/>
      <c r="H27" s="144"/>
      <c r="I27" s="102"/>
      <c r="J27" s="102"/>
      <c r="K27" s="102"/>
      <c r="L27" s="125"/>
      <c r="AF27" s="125"/>
      <c r="AG27" s="125"/>
    </row>
    <row r="28" spans="1:33" s="151" customFormat="1" ht="15" x14ac:dyDescent="0.2">
      <c r="A28" s="145" t="s">
        <v>100</v>
      </c>
      <c r="B28" s="146">
        <f>+COUNTIF(G21:G25,1)</f>
        <v>5</v>
      </c>
      <c r="C28" s="147"/>
      <c r="D28" s="148" t="s">
        <v>101</v>
      </c>
      <c r="E28" s="149"/>
      <c r="F28" s="149"/>
      <c r="G28" s="147"/>
      <c r="H28" s="150">
        <f>+COUNTIF(I21:I25,1)</f>
        <v>5</v>
      </c>
      <c r="I28" s="149"/>
      <c r="J28" s="120"/>
      <c r="K28" s="120"/>
      <c r="L28" s="120"/>
      <c r="AF28" s="120"/>
      <c r="AG28" s="120"/>
    </row>
    <row r="29" spans="1:33" s="151" customFormat="1" ht="15" x14ac:dyDescent="0.2">
      <c r="A29" s="152" t="s">
        <v>112</v>
      </c>
      <c r="B29" s="153">
        <f>+COUNTIF(G21:G25,2)</f>
        <v>0</v>
      </c>
      <c r="C29" s="154"/>
      <c r="D29" s="155" t="s">
        <v>19</v>
      </c>
      <c r="E29" s="120"/>
      <c r="F29" s="120"/>
      <c r="G29" s="154"/>
      <c r="H29" s="156">
        <f>+COUNTIF(I21:I25,2)</f>
        <v>0</v>
      </c>
      <c r="I29" s="120"/>
      <c r="J29" s="120"/>
      <c r="K29" s="120"/>
      <c r="L29" s="120"/>
      <c r="AF29" s="120"/>
      <c r="AG29" s="120"/>
    </row>
    <row r="30" spans="1:33" s="151" customFormat="1" ht="20.25" thickBot="1" x14ac:dyDescent="0.45">
      <c r="A30" s="157"/>
      <c r="B30" s="158">
        <f>SUM(B28:B29)</f>
        <v>5</v>
      </c>
      <c r="C30" s="159"/>
      <c r="D30" s="160" t="s">
        <v>0</v>
      </c>
      <c r="E30" s="161"/>
      <c r="F30" s="161"/>
      <c r="G30" s="162"/>
      <c r="H30" s="163">
        <f>SUM(H28:H29)</f>
        <v>5</v>
      </c>
      <c r="I30" s="164"/>
      <c r="J30" s="120"/>
      <c r="K30" s="120"/>
      <c r="L30" s="120"/>
      <c r="AF30" s="120"/>
      <c r="AG30" s="120"/>
    </row>
    <row r="31" spans="1:33" x14ac:dyDescent="0.2">
      <c r="A31" s="165"/>
      <c r="B31" s="166"/>
      <c r="C31" s="167"/>
      <c r="D31" s="168"/>
      <c r="E31" s="166"/>
      <c r="F31" s="166"/>
      <c r="G31" s="169"/>
      <c r="H31" s="165"/>
      <c r="I31" s="170"/>
      <c r="J31" s="125"/>
      <c r="K31" s="125"/>
      <c r="L31" s="125"/>
      <c r="AF31" s="125"/>
      <c r="AG31" s="125"/>
    </row>
    <row r="32" spans="1:33" x14ac:dyDescent="0.2">
      <c r="A32" s="165"/>
      <c r="B32" s="166"/>
      <c r="C32" s="167"/>
      <c r="D32" s="168"/>
      <c r="E32" s="166"/>
      <c r="F32" s="166"/>
      <c r="G32" s="169"/>
      <c r="H32" s="165"/>
      <c r="I32" s="170"/>
      <c r="J32" s="125"/>
      <c r="K32" s="125"/>
      <c r="L32" s="125"/>
      <c r="AF32" s="125"/>
      <c r="AG32" s="125"/>
    </row>
    <row r="33" spans="1:33" x14ac:dyDescent="0.2">
      <c r="A33" s="165"/>
      <c r="B33" s="166"/>
      <c r="C33" s="167"/>
      <c r="D33" s="168"/>
      <c r="E33" s="166"/>
      <c r="F33" s="166"/>
      <c r="G33" s="169"/>
      <c r="H33" s="165"/>
      <c r="I33" s="170"/>
      <c r="J33" s="125"/>
      <c r="K33" s="125"/>
      <c r="L33" s="125"/>
      <c r="AF33" s="125"/>
      <c r="AG33" s="125"/>
    </row>
    <row r="35" spans="1:33" ht="23.25" thickBot="1" x14ac:dyDescent="0.5">
      <c r="A35" s="700" t="s">
        <v>47</v>
      </c>
      <c r="B35" s="700"/>
      <c r="C35" s="700"/>
      <c r="D35" s="700"/>
      <c r="E35" s="700"/>
      <c r="F35" s="700"/>
      <c r="G35" s="700"/>
      <c r="H35" s="700"/>
      <c r="I35" s="700"/>
      <c r="J35" s="700"/>
      <c r="K35" s="700"/>
      <c r="L35" s="700"/>
    </row>
    <row r="36" spans="1:33" s="85" customFormat="1" ht="25.5" customHeight="1" x14ac:dyDescent="0.2">
      <c r="A36" s="701" t="s">
        <v>86</v>
      </c>
      <c r="B36" s="703" t="s">
        <v>87</v>
      </c>
      <c r="C36" s="703" t="s">
        <v>88</v>
      </c>
      <c r="D36" s="703" t="s">
        <v>89</v>
      </c>
      <c r="E36" s="703" t="s">
        <v>90</v>
      </c>
      <c r="F36" s="82" t="s">
        <v>91</v>
      </c>
      <c r="G36" s="82"/>
      <c r="H36" s="703" t="s">
        <v>92</v>
      </c>
      <c r="I36" s="83"/>
      <c r="J36" s="84" t="s">
        <v>93</v>
      </c>
      <c r="K36" s="84"/>
      <c r="L36" s="705" t="s">
        <v>94</v>
      </c>
      <c r="AF36" s="698" t="s">
        <v>136</v>
      </c>
      <c r="AG36" s="698" t="s">
        <v>137</v>
      </c>
    </row>
    <row r="37" spans="1:33" s="85" customFormat="1" ht="16.5" customHeight="1" thickBot="1" x14ac:dyDescent="0.25">
      <c r="A37" s="702"/>
      <c r="B37" s="704"/>
      <c r="C37" s="704"/>
      <c r="D37" s="704"/>
      <c r="E37" s="704"/>
      <c r="F37" s="86" t="s">
        <v>95</v>
      </c>
      <c r="G37" s="86"/>
      <c r="H37" s="704"/>
      <c r="I37" s="87"/>
      <c r="J37" s="88" t="s">
        <v>96</v>
      </c>
      <c r="K37" s="88"/>
      <c r="L37" s="706"/>
      <c r="AF37" s="699"/>
      <c r="AG37" s="699"/>
    </row>
    <row r="38" spans="1:33" ht="15.75" customHeight="1" x14ac:dyDescent="0.25">
      <c r="A38" s="89">
        <v>1</v>
      </c>
      <c r="B38" s="662" t="s">
        <v>163</v>
      </c>
      <c r="C38" s="663">
        <v>53698</v>
      </c>
      <c r="D38" s="664" t="s">
        <v>164</v>
      </c>
      <c r="E38" s="662" t="s">
        <v>165</v>
      </c>
      <c r="F38" s="665" t="s">
        <v>166</v>
      </c>
      <c r="G38" s="666">
        <f t="shared" ref="G38:G49" si="4">+IF(F38="M",1,IF(F38="f",2,IF(F38="Civ",3,"Error")))</f>
        <v>2</v>
      </c>
      <c r="H38" s="667" t="s">
        <v>101</v>
      </c>
      <c r="I38" s="92">
        <f t="shared" ref="I38:I49" si="5">+IF(H38="Studying",5,IF(H38="Complete",1,IF(H38="Incomplete",2,IF(H38="Left",3,IF(H38="Dropped",4,"Error")))))</f>
        <v>1</v>
      </c>
      <c r="J38" s="92" t="e">
        <f>+IF(#REF!="Issued",1,IF(#REF!="Not Issued",2,"Nil"))</f>
        <v>#REF!</v>
      </c>
      <c r="K38" s="94" t="s">
        <v>167</v>
      </c>
      <c r="L38" s="95"/>
      <c r="M38" s="96" t="s">
        <v>168</v>
      </c>
      <c r="AF38" s="134"/>
      <c r="AG38" s="134"/>
    </row>
    <row r="39" spans="1:33" ht="15.75" customHeight="1" x14ac:dyDescent="0.25">
      <c r="A39" s="89">
        <v>2</v>
      </c>
      <c r="B39" s="662" t="s">
        <v>174</v>
      </c>
      <c r="C39" s="663">
        <v>79818</v>
      </c>
      <c r="D39" s="664" t="s">
        <v>175</v>
      </c>
      <c r="E39" s="662" t="s">
        <v>176</v>
      </c>
      <c r="F39" s="665" t="s">
        <v>141</v>
      </c>
      <c r="G39" s="666">
        <f t="shared" si="4"/>
        <v>1</v>
      </c>
      <c r="H39" s="667" t="s">
        <v>101</v>
      </c>
      <c r="I39" s="92">
        <f t="shared" si="5"/>
        <v>1</v>
      </c>
      <c r="J39" s="92" t="e">
        <f>+IF(#REF!="Issued",1,IF(#REF!="Not Issued",2,"Nil"))</f>
        <v>#REF!</v>
      </c>
      <c r="K39" s="94" t="s">
        <v>172</v>
      </c>
      <c r="L39" s="95"/>
      <c r="M39" s="96" t="s">
        <v>173</v>
      </c>
      <c r="AF39" s="134"/>
      <c r="AG39" s="134"/>
    </row>
    <row r="40" spans="1:33" ht="15.75" customHeight="1" x14ac:dyDescent="0.25">
      <c r="A40" s="89">
        <v>3</v>
      </c>
      <c r="B40" s="662" t="s">
        <v>189</v>
      </c>
      <c r="C40" s="663">
        <v>39204</v>
      </c>
      <c r="D40" s="664" t="s">
        <v>190</v>
      </c>
      <c r="E40" s="662" t="s">
        <v>191</v>
      </c>
      <c r="F40" s="665" t="s">
        <v>141</v>
      </c>
      <c r="G40" s="666">
        <f t="shared" si="4"/>
        <v>1</v>
      </c>
      <c r="H40" s="667" t="s">
        <v>101</v>
      </c>
      <c r="I40" s="92">
        <f t="shared" si="5"/>
        <v>1</v>
      </c>
      <c r="J40" s="92" t="e">
        <f>+IF(#REF!="Issued",1,IF(#REF!="Not Issued",2,"Nil"))</f>
        <v>#REF!</v>
      </c>
      <c r="K40" s="94" t="s">
        <v>177</v>
      </c>
      <c r="L40" s="95"/>
      <c r="M40" s="96" t="s">
        <v>178</v>
      </c>
      <c r="AF40" s="134"/>
      <c r="AG40" s="134"/>
    </row>
    <row r="41" spans="1:33" ht="15.75" customHeight="1" x14ac:dyDescent="0.25">
      <c r="A41" s="89">
        <v>4</v>
      </c>
      <c r="B41" s="662" t="s">
        <v>194</v>
      </c>
      <c r="C41" s="663">
        <v>79819</v>
      </c>
      <c r="D41" s="664" t="s">
        <v>195</v>
      </c>
      <c r="E41" s="662" t="s">
        <v>196</v>
      </c>
      <c r="F41" s="665" t="s">
        <v>141</v>
      </c>
      <c r="G41" s="666">
        <f t="shared" si="4"/>
        <v>1</v>
      </c>
      <c r="H41" s="667" t="s">
        <v>101</v>
      </c>
      <c r="I41" s="92">
        <f t="shared" si="5"/>
        <v>1</v>
      </c>
      <c r="J41" s="92" t="e">
        <f>+IF(#REF!="Issued",1,IF(#REF!="Not Issued",2,"Nil"))</f>
        <v>#REF!</v>
      </c>
      <c r="K41" s="94" t="s">
        <v>182</v>
      </c>
      <c r="L41" s="95"/>
      <c r="M41" s="96" t="s">
        <v>183</v>
      </c>
      <c r="AF41" s="134"/>
      <c r="AG41" s="134"/>
    </row>
    <row r="42" spans="1:33" ht="15.75" customHeight="1" x14ac:dyDescent="0.25">
      <c r="A42" s="89">
        <v>5</v>
      </c>
      <c r="B42" s="662" t="s">
        <v>203</v>
      </c>
      <c r="C42" s="663">
        <v>79367</v>
      </c>
      <c r="D42" s="664" t="s">
        <v>204</v>
      </c>
      <c r="E42" s="662" t="s">
        <v>205</v>
      </c>
      <c r="F42" s="665" t="s">
        <v>141</v>
      </c>
      <c r="G42" s="666">
        <f t="shared" si="4"/>
        <v>1</v>
      </c>
      <c r="H42" s="667" t="s">
        <v>101</v>
      </c>
      <c r="I42" s="92">
        <f t="shared" si="5"/>
        <v>1</v>
      </c>
      <c r="J42" s="92" t="e">
        <f>+IF(#REF!="Issued",1,IF(#REF!="Not Issued",2,"Nil"))</f>
        <v>#REF!</v>
      </c>
      <c r="K42" s="94" t="s">
        <v>187</v>
      </c>
      <c r="L42" s="95"/>
      <c r="M42" s="96" t="s">
        <v>188</v>
      </c>
      <c r="AF42" s="134"/>
      <c r="AG42" s="134"/>
    </row>
    <row r="43" spans="1:33" ht="15.75" customHeight="1" x14ac:dyDescent="0.25">
      <c r="A43" s="89">
        <v>6</v>
      </c>
      <c r="B43" s="662" t="s">
        <v>207</v>
      </c>
      <c r="C43" s="663">
        <v>41462</v>
      </c>
      <c r="D43" s="664" t="s">
        <v>208</v>
      </c>
      <c r="E43" s="662" t="s">
        <v>209</v>
      </c>
      <c r="F43" s="665" t="s">
        <v>166</v>
      </c>
      <c r="G43" s="666">
        <f t="shared" si="4"/>
        <v>2</v>
      </c>
      <c r="H43" s="667" t="s">
        <v>101</v>
      </c>
      <c r="I43" s="92">
        <f t="shared" si="5"/>
        <v>1</v>
      </c>
      <c r="J43" s="92" t="e">
        <f>+IF(#REF!="Issued",1,IF(#REF!="Not Issued",2,"Nil"))</f>
        <v>#REF!</v>
      </c>
      <c r="K43" s="94" t="s">
        <v>192</v>
      </c>
      <c r="L43" s="95"/>
      <c r="M43" s="96" t="s">
        <v>193</v>
      </c>
      <c r="AF43" s="134"/>
      <c r="AG43" s="134"/>
    </row>
    <row r="44" spans="1:33" ht="15.75" customHeight="1" x14ac:dyDescent="0.25">
      <c r="A44" s="89">
        <v>7</v>
      </c>
      <c r="B44" s="662" t="s">
        <v>211</v>
      </c>
      <c r="C44" s="663">
        <v>32777</v>
      </c>
      <c r="D44" s="664" t="s">
        <v>212</v>
      </c>
      <c r="E44" s="662" t="s">
        <v>213</v>
      </c>
      <c r="F44" s="665" t="s">
        <v>166</v>
      </c>
      <c r="G44" s="666">
        <f t="shared" si="4"/>
        <v>2</v>
      </c>
      <c r="H44" s="667" t="s">
        <v>101</v>
      </c>
      <c r="I44" s="92">
        <f t="shared" si="5"/>
        <v>1</v>
      </c>
      <c r="J44" s="92" t="e">
        <f>+IF(#REF!="Issued",1,IF(#REF!="Not Issued",2,"Nil"))</f>
        <v>#REF!</v>
      </c>
      <c r="K44" s="94" t="s">
        <v>197</v>
      </c>
      <c r="L44" s="95"/>
      <c r="M44" s="96" t="s">
        <v>198</v>
      </c>
      <c r="AF44" s="134"/>
      <c r="AG44" s="134"/>
    </row>
    <row r="45" spans="1:33" ht="15.75" customHeight="1" x14ac:dyDescent="0.25">
      <c r="A45" s="89">
        <v>8</v>
      </c>
      <c r="B45" s="662" t="s">
        <v>169</v>
      </c>
      <c r="C45" s="663">
        <v>79364</v>
      </c>
      <c r="D45" s="664" t="s">
        <v>170</v>
      </c>
      <c r="E45" s="662" t="s">
        <v>171</v>
      </c>
      <c r="F45" s="665" t="s">
        <v>141</v>
      </c>
      <c r="G45" s="666">
        <f t="shared" si="4"/>
        <v>1</v>
      </c>
      <c r="H45" s="667" t="s">
        <v>19</v>
      </c>
      <c r="I45" s="92">
        <f t="shared" si="5"/>
        <v>2</v>
      </c>
      <c r="J45" s="92" t="e">
        <f>+IF(#REF!="Issued",1,IF(#REF!="Not Issued",2,"Nil"))</f>
        <v>#REF!</v>
      </c>
      <c r="K45" s="94" t="s">
        <v>202</v>
      </c>
      <c r="L45" s="95"/>
      <c r="M45" s="96"/>
      <c r="AF45" s="134"/>
      <c r="AG45" s="134"/>
    </row>
    <row r="46" spans="1:33" ht="15.75" customHeight="1" x14ac:dyDescent="0.25">
      <c r="A46" s="89">
        <v>9</v>
      </c>
      <c r="B46" s="662" t="s">
        <v>179</v>
      </c>
      <c r="C46" s="663">
        <v>79365</v>
      </c>
      <c r="D46" s="664" t="s">
        <v>180</v>
      </c>
      <c r="E46" s="662" t="s">
        <v>181</v>
      </c>
      <c r="F46" s="665" t="s">
        <v>141</v>
      </c>
      <c r="G46" s="666">
        <f t="shared" si="4"/>
        <v>1</v>
      </c>
      <c r="H46" s="667" t="s">
        <v>19</v>
      </c>
      <c r="I46" s="92">
        <f t="shared" si="5"/>
        <v>2</v>
      </c>
      <c r="J46" s="92" t="e">
        <f>+IF(#REF!="Issued",1,IF(#REF!="Not Issued",2,"Nil"))</f>
        <v>#REF!</v>
      </c>
      <c r="K46" s="94" t="s">
        <v>206</v>
      </c>
      <c r="L46" s="95"/>
      <c r="M46" s="96"/>
      <c r="AF46" s="134"/>
      <c r="AG46" s="134"/>
    </row>
    <row r="47" spans="1:33" ht="15.75" customHeight="1" x14ac:dyDescent="0.25">
      <c r="A47" s="89">
        <v>10</v>
      </c>
      <c r="B47" s="662" t="s">
        <v>184</v>
      </c>
      <c r="C47" s="663">
        <v>39214</v>
      </c>
      <c r="D47" s="664" t="s">
        <v>185</v>
      </c>
      <c r="E47" s="662" t="s">
        <v>186</v>
      </c>
      <c r="F47" s="665" t="s">
        <v>141</v>
      </c>
      <c r="G47" s="666">
        <f t="shared" si="4"/>
        <v>1</v>
      </c>
      <c r="H47" s="667" t="s">
        <v>19</v>
      </c>
      <c r="I47" s="92">
        <f t="shared" si="5"/>
        <v>2</v>
      </c>
      <c r="J47" s="92" t="e">
        <f>+IF(#REF!="Issued",1,IF(#REF!="Not Issued",2,"Nil"))</f>
        <v>#REF!</v>
      </c>
      <c r="K47" s="94" t="s">
        <v>210</v>
      </c>
      <c r="L47" s="95"/>
      <c r="M47" s="96"/>
      <c r="AF47" s="134"/>
      <c r="AG47" s="134"/>
    </row>
    <row r="48" spans="1:33" ht="15.75" customHeight="1" x14ac:dyDescent="0.25">
      <c r="A48" s="89">
        <v>11</v>
      </c>
      <c r="B48" s="662" t="s">
        <v>199</v>
      </c>
      <c r="C48" s="663">
        <v>79366</v>
      </c>
      <c r="D48" s="664" t="s">
        <v>200</v>
      </c>
      <c r="E48" s="662" t="s">
        <v>201</v>
      </c>
      <c r="F48" s="665" t="s">
        <v>141</v>
      </c>
      <c r="G48" s="666">
        <f t="shared" si="4"/>
        <v>1</v>
      </c>
      <c r="H48" s="667" t="s">
        <v>19</v>
      </c>
      <c r="I48" s="92">
        <f t="shared" si="5"/>
        <v>2</v>
      </c>
      <c r="J48" s="92" t="e">
        <f>+IF(#REF!="Issued",1,IF(#REF!="Not Issued",2,"Nil"))</f>
        <v>#REF!</v>
      </c>
      <c r="K48" s="94" t="s">
        <v>214</v>
      </c>
      <c r="L48" s="95"/>
      <c r="M48" s="96"/>
      <c r="AF48" s="134"/>
      <c r="AG48" s="134"/>
    </row>
    <row r="49" spans="1:33" ht="15.75" customHeight="1" x14ac:dyDescent="0.25">
      <c r="A49" s="89">
        <v>12</v>
      </c>
      <c r="B49" s="662" t="s">
        <v>215</v>
      </c>
      <c r="C49" s="663">
        <v>27231</v>
      </c>
      <c r="D49" s="664" t="s">
        <v>216</v>
      </c>
      <c r="E49" s="662" t="s">
        <v>217</v>
      </c>
      <c r="F49" s="665" t="s">
        <v>166</v>
      </c>
      <c r="G49" s="666">
        <f t="shared" si="4"/>
        <v>2</v>
      </c>
      <c r="H49" s="667" t="s">
        <v>19</v>
      </c>
      <c r="I49" s="92">
        <f t="shared" si="5"/>
        <v>2</v>
      </c>
      <c r="J49" s="92" t="e">
        <f>+IF(#REF!="Issued",1,IF(#REF!="Not Issued",2,"Nil"))</f>
        <v>#REF!</v>
      </c>
      <c r="K49" s="94" t="s">
        <v>218</v>
      </c>
      <c r="L49" s="95"/>
      <c r="M49" s="96"/>
      <c r="AF49" s="134"/>
      <c r="AG49" s="134"/>
    </row>
    <row r="50" spans="1:33" ht="15.75" x14ac:dyDescent="0.25">
      <c r="A50" s="97"/>
      <c r="B50" s="171"/>
      <c r="C50" s="172"/>
      <c r="D50" s="100"/>
      <c r="E50" s="173"/>
      <c r="F50" s="99"/>
      <c r="G50" s="102"/>
      <c r="H50" s="174"/>
      <c r="I50" s="102"/>
      <c r="J50" s="105"/>
      <c r="K50" s="105"/>
      <c r="L50" s="106"/>
      <c r="AF50" s="125"/>
      <c r="AG50" s="125"/>
    </row>
    <row r="51" spans="1:33" ht="20.25" thickBot="1" x14ac:dyDescent="0.35">
      <c r="A51" s="107" t="s">
        <v>219</v>
      </c>
      <c r="B51" s="141"/>
      <c r="C51" s="141"/>
      <c r="D51" s="142"/>
      <c r="E51" s="143"/>
      <c r="F51" s="105"/>
      <c r="G51" s="105"/>
      <c r="H51" s="144"/>
      <c r="I51" s="102"/>
      <c r="J51" s="102"/>
      <c r="K51" s="102"/>
      <c r="L51" s="125"/>
      <c r="AF51" s="125"/>
      <c r="AG51" s="125"/>
    </row>
    <row r="52" spans="1:33" s="151" customFormat="1" ht="15" x14ac:dyDescent="0.2">
      <c r="A52" s="145" t="s">
        <v>100</v>
      </c>
      <c r="B52" s="146">
        <f>+COUNTIF(G38:G49,1)</f>
        <v>8</v>
      </c>
      <c r="C52" s="147"/>
      <c r="D52" s="148" t="s">
        <v>101</v>
      </c>
      <c r="E52" s="149"/>
      <c r="F52" s="149"/>
      <c r="G52" s="147"/>
      <c r="H52" s="150">
        <f>+COUNTIF(I38:I49,1)</f>
        <v>7</v>
      </c>
      <c r="I52" s="149"/>
      <c r="J52" s="120"/>
      <c r="K52" s="120"/>
      <c r="L52" s="120"/>
      <c r="AF52" s="120"/>
      <c r="AG52" s="120"/>
    </row>
    <row r="53" spans="1:33" s="151" customFormat="1" ht="15" x14ac:dyDescent="0.2">
      <c r="A53" s="152" t="s">
        <v>112</v>
      </c>
      <c r="B53" s="153">
        <f>+COUNTIF(G38:G49,2)</f>
        <v>4</v>
      </c>
      <c r="C53" s="154"/>
      <c r="D53" s="155" t="s">
        <v>19</v>
      </c>
      <c r="E53" s="120"/>
      <c r="F53" s="120"/>
      <c r="G53" s="154"/>
      <c r="H53" s="156">
        <f>+COUNTIF(I38:I49,2)</f>
        <v>5</v>
      </c>
      <c r="I53" s="120"/>
      <c r="J53" s="120"/>
      <c r="K53" s="120"/>
      <c r="L53" s="120"/>
      <c r="AF53" s="120"/>
      <c r="AG53" s="120"/>
    </row>
    <row r="54" spans="1:33" s="151" customFormat="1" ht="20.25" thickBot="1" x14ac:dyDescent="0.45">
      <c r="A54" s="157"/>
      <c r="B54" s="158">
        <f>SUM(B52:B53)</f>
        <v>12</v>
      </c>
      <c r="C54" s="159"/>
      <c r="D54" s="160" t="s">
        <v>0</v>
      </c>
      <c r="E54" s="161"/>
      <c r="F54" s="161"/>
      <c r="G54" s="162"/>
      <c r="H54" s="163">
        <f>SUM(H52:H53)</f>
        <v>12</v>
      </c>
      <c r="I54" s="164"/>
      <c r="J54" s="120"/>
      <c r="K54" s="120"/>
      <c r="L54" s="120"/>
      <c r="AF54" s="120"/>
      <c r="AG54" s="120"/>
    </row>
    <row r="55" spans="1:33" x14ac:dyDescent="0.2">
      <c r="A55" s="165"/>
      <c r="B55" s="166"/>
      <c r="C55" s="167"/>
      <c r="D55" s="168"/>
      <c r="E55" s="166"/>
      <c r="F55" s="166"/>
      <c r="G55" s="169"/>
      <c r="H55" s="165"/>
      <c r="I55" s="170"/>
      <c r="J55" s="125"/>
      <c r="K55" s="125"/>
      <c r="L55" s="125"/>
      <c r="AF55" s="125"/>
      <c r="AG55" s="125"/>
    </row>
  </sheetData>
  <sortState ref="B38:H49">
    <sortCondition ref="H38:H49"/>
  </sortState>
  <mergeCells count="29">
    <mergeCell ref="A1:L1"/>
    <mergeCell ref="A2:L2"/>
    <mergeCell ref="A3:A4"/>
    <mergeCell ref="B3:B4"/>
    <mergeCell ref="C3:C4"/>
    <mergeCell ref="D3:D4"/>
    <mergeCell ref="E3:E4"/>
    <mergeCell ref="H3:H4"/>
    <mergeCell ref="L3:L4"/>
    <mergeCell ref="A18:L18"/>
    <mergeCell ref="A19:A20"/>
    <mergeCell ref="B19:B20"/>
    <mergeCell ref="C19:C20"/>
    <mergeCell ref="D19:D20"/>
    <mergeCell ref="E19:E20"/>
    <mergeCell ref="H19:H20"/>
    <mergeCell ref="L19:L20"/>
    <mergeCell ref="AF19:AF20"/>
    <mergeCell ref="AG19:AG20"/>
    <mergeCell ref="A35:L35"/>
    <mergeCell ref="A36:A37"/>
    <mergeCell ref="B36:B37"/>
    <mergeCell ref="C36:C37"/>
    <mergeCell ref="D36:D37"/>
    <mergeCell ref="E36:E37"/>
    <mergeCell ref="H36:H37"/>
    <mergeCell ref="L36:L37"/>
    <mergeCell ref="AF36:AF37"/>
    <mergeCell ref="AG36:AG37"/>
  </mergeCells>
  <conditionalFormatting sqref="H5:H9 H26 H21:H22 H39:H50 H11:H12 H24">
    <cfRule type="cellIs" dxfId="323" priority="33" stopIfTrue="1" operator="equal">
      <formula>"Dropped"</formula>
    </cfRule>
    <cfRule type="cellIs" dxfId="322" priority="34" stopIfTrue="1" operator="equal">
      <formula>"Left"</formula>
    </cfRule>
    <cfRule type="cellIs" dxfId="321" priority="35" stopIfTrue="1" operator="equal">
      <formula>"Incomplete"</formula>
    </cfRule>
    <cfRule type="cellIs" dxfId="320" priority="36" stopIfTrue="1" operator="equal">
      <formula>"Complete"</formula>
    </cfRule>
  </conditionalFormatting>
  <conditionalFormatting sqref="H25">
    <cfRule type="cellIs" dxfId="319" priority="27" stopIfTrue="1" operator="equal">
      <formula>"Dropped"</formula>
    </cfRule>
    <cfRule type="cellIs" dxfId="318" priority="28" stopIfTrue="1" operator="equal">
      <formula>"Left"</formula>
    </cfRule>
    <cfRule type="cellIs" dxfId="317" priority="29" stopIfTrue="1" operator="equal">
      <formula>"Incomplete"</formula>
    </cfRule>
    <cfRule type="cellIs" dxfId="316" priority="30" stopIfTrue="1" operator="equal">
      <formula>"Complete"</formula>
    </cfRule>
  </conditionalFormatting>
  <conditionalFormatting sqref="H10">
    <cfRule type="cellIs" dxfId="315" priority="21" stopIfTrue="1" operator="equal">
      <formula>"Dropped"</formula>
    </cfRule>
    <cfRule type="cellIs" dxfId="314" priority="22" stopIfTrue="1" operator="equal">
      <formula>"Left"</formula>
    </cfRule>
    <cfRule type="cellIs" dxfId="313" priority="23" stopIfTrue="1" operator="equal">
      <formula>"Incomplete"</formula>
    </cfRule>
    <cfRule type="cellIs" dxfId="312" priority="24" stopIfTrue="1" operator="equal">
      <formula>"Complete"</formula>
    </cfRule>
  </conditionalFormatting>
  <conditionalFormatting sqref="H23">
    <cfRule type="cellIs" dxfId="311" priority="15" stopIfTrue="1" operator="equal">
      <formula>"Dropped"</formula>
    </cfRule>
    <cfRule type="cellIs" dxfId="310" priority="16" stopIfTrue="1" operator="equal">
      <formula>"Left"</formula>
    </cfRule>
    <cfRule type="cellIs" dxfId="309" priority="17" stopIfTrue="1" operator="equal">
      <formula>"Incomplete"</formula>
    </cfRule>
    <cfRule type="cellIs" dxfId="308" priority="18" stopIfTrue="1" operator="equal">
      <formula>"Complete"</formula>
    </cfRule>
  </conditionalFormatting>
  <conditionalFormatting sqref="H38">
    <cfRule type="cellIs" dxfId="307" priority="9" stopIfTrue="1" operator="equal">
      <formula>"Dropped"</formula>
    </cfRule>
    <cfRule type="cellIs" dxfId="306" priority="10" stopIfTrue="1" operator="equal">
      <formula>"Left"</formula>
    </cfRule>
    <cfRule type="cellIs" dxfId="305" priority="11" stopIfTrue="1" operator="equal">
      <formula>"Incomplete"</formula>
    </cfRule>
    <cfRule type="cellIs" dxfId="304" priority="12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17"/>
  <sheetViews>
    <sheetView showGridLines="0" workbookViewId="0">
      <selection activeCell="C6" sqref="C6"/>
    </sheetView>
  </sheetViews>
  <sheetFormatPr defaultRowHeight="12.75" x14ac:dyDescent="0.2"/>
  <cols>
    <col min="1" max="1" width="7" style="607" customWidth="1"/>
    <col min="2" max="2" width="14.7109375" style="555" bestFit="1" customWidth="1"/>
    <col min="3" max="3" width="9.42578125" style="555" bestFit="1" customWidth="1"/>
    <col min="4" max="4" width="25.85546875" style="559" customWidth="1"/>
    <col min="5" max="5" width="26" style="555" hidden="1" customWidth="1"/>
    <col min="6" max="6" width="6.28515625" style="555" hidden="1" customWidth="1"/>
    <col min="7" max="7" width="2" style="555" hidden="1" customWidth="1"/>
    <col min="8" max="8" width="11" style="555" bestFit="1" customWidth="1"/>
    <col min="9" max="9" width="2.28515625" style="555" hidden="1" customWidth="1"/>
    <col min="10" max="10" width="7.42578125" style="555" hidden="1" customWidth="1"/>
    <col min="11" max="11" width="21.7109375" style="555" bestFit="1" customWidth="1"/>
    <col min="12" max="12" width="11" style="555" hidden="1" customWidth="1"/>
    <col min="13" max="30" width="9.140625" style="555" customWidth="1"/>
    <col min="31" max="31" width="3" style="555" customWidth="1"/>
    <col min="32" max="32" width="3.140625" style="555" customWidth="1"/>
    <col min="33" max="16384" width="9.140625" style="555"/>
  </cols>
  <sheetData>
    <row r="1" spans="1:32" ht="32.25" customHeight="1" x14ac:dyDescent="0.6">
      <c r="A1" s="776" t="s">
        <v>6822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</row>
    <row r="2" spans="1:32" ht="38.25" customHeight="1" thickBot="1" x14ac:dyDescent="0.5">
      <c r="A2" s="777" t="s">
        <v>44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</row>
    <row r="3" spans="1:32" s="559" customFormat="1" ht="16.5" customHeight="1" x14ac:dyDescent="0.2">
      <c r="A3" s="732" t="s">
        <v>86</v>
      </c>
      <c r="B3" s="734" t="s">
        <v>87</v>
      </c>
      <c r="C3" s="734" t="s">
        <v>88</v>
      </c>
      <c r="D3" s="734" t="s">
        <v>89</v>
      </c>
      <c r="E3" s="734" t="s">
        <v>90</v>
      </c>
      <c r="F3" s="556" t="s">
        <v>91</v>
      </c>
      <c r="G3" s="556"/>
      <c r="H3" s="734" t="s">
        <v>92</v>
      </c>
      <c r="I3" s="557"/>
      <c r="J3" s="558" t="s">
        <v>93</v>
      </c>
      <c r="K3" s="726" t="s">
        <v>94</v>
      </c>
      <c r="AE3" s="728" t="s">
        <v>136</v>
      </c>
      <c r="AF3" s="728" t="s">
        <v>137</v>
      </c>
    </row>
    <row r="4" spans="1:32" s="559" customFormat="1" ht="16.5" customHeight="1" thickBot="1" x14ac:dyDescent="0.25">
      <c r="A4" s="733"/>
      <c r="B4" s="735"/>
      <c r="C4" s="735"/>
      <c r="D4" s="735"/>
      <c r="E4" s="735"/>
      <c r="F4" s="560" t="s">
        <v>95</v>
      </c>
      <c r="G4" s="560"/>
      <c r="H4" s="735"/>
      <c r="I4" s="561"/>
      <c r="J4" s="562" t="s">
        <v>96</v>
      </c>
      <c r="K4" s="727"/>
      <c r="AE4" s="729"/>
      <c r="AF4" s="729"/>
    </row>
    <row r="5" spans="1:32" ht="18" customHeight="1" x14ac:dyDescent="0.25">
      <c r="A5" s="563">
        <v>1</v>
      </c>
      <c r="B5" s="656" t="s">
        <v>6827</v>
      </c>
      <c r="C5" s="657">
        <v>79371</v>
      </c>
      <c r="D5" s="658" t="s">
        <v>6828</v>
      </c>
      <c r="E5" s="609" t="s">
        <v>4616</v>
      </c>
      <c r="F5" s="565" t="s">
        <v>141</v>
      </c>
      <c r="G5" s="567">
        <f t="shared" ref="G5:G11" si="0">+IF(F5="M",1,IF(F5="f",2,IF(F5="Civ",3,"Error")))</f>
        <v>1</v>
      </c>
      <c r="H5" s="93" t="s">
        <v>101</v>
      </c>
      <c r="I5" s="567">
        <f>+IF(H5="Studying",5,IF(H5="Complete",1,IF(H5="Incomplete",2,IF(H5="Left",3,IF(H5="Dropped",4,"Error")))))</f>
        <v>1</v>
      </c>
      <c r="J5" s="567" t="e">
        <f>+IF(#REF!="Issued",1,IF(#REF!="Not Issued",2,"Nil"))</f>
        <v>#REF!</v>
      </c>
      <c r="K5" s="568"/>
      <c r="L5" s="569" t="s">
        <v>6826</v>
      </c>
      <c r="AE5" s="570"/>
      <c r="AF5" s="570"/>
    </row>
    <row r="6" spans="1:32" ht="18" customHeight="1" x14ac:dyDescent="0.25">
      <c r="A6" s="563">
        <v>2</v>
      </c>
      <c r="B6" s="656" t="s">
        <v>6836</v>
      </c>
      <c r="C6" s="657">
        <v>79815</v>
      </c>
      <c r="D6" s="658" t="s">
        <v>6837</v>
      </c>
      <c r="E6" s="609" t="s">
        <v>6838</v>
      </c>
      <c r="F6" s="565" t="s">
        <v>141</v>
      </c>
      <c r="G6" s="567">
        <f t="shared" si="0"/>
        <v>1</v>
      </c>
      <c r="H6" s="93" t="s">
        <v>101</v>
      </c>
      <c r="I6" s="567">
        <f>+IF(H6="Studying",5,IF(H6="Complete",1,IF(H6="Incomplete",2,IF(H6="Left",3,IF(H6="Dropped",4,"Error")))))</f>
        <v>1</v>
      </c>
      <c r="J6" s="567" t="e">
        <f>+IF(#REF!="Issued",1,IF(#REF!="Not Issued",2,"Nil"))</f>
        <v>#REF!</v>
      </c>
      <c r="K6" s="568"/>
      <c r="L6" s="569" t="s">
        <v>6829</v>
      </c>
      <c r="AE6" s="570"/>
      <c r="AF6" s="570"/>
    </row>
    <row r="7" spans="1:32" ht="18" customHeight="1" x14ac:dyDescent="0.25">
      <c r="A7" s="563">
        <v>3</v>
      </c>
      <c r="B7" s="656" t="s">
        <v>6839</v>
      </c>
      <c r="C7" s="657">
        <v>28068</v>
      </c>
      <c r="D7" s="658" t="s">
        <v>6840</v>
      </c>
      <c r="E7" s="609" t="s">
        <v>6841</v>
      </c>
      <c r="F7" s="565" t="s">
        <v>166</v>
      </c>
      <c r="G7" s="567">
        <f t="shared" si="0"/>
        <v>2</v>
      </c>
      <c r="H7" s="93" t="s">
        <v>101</v>
      </c>
      <c r="I7" s="567">
        <f>+IF(H7="Studying",5,IF(H7="Complete",1,IF(H7="Incomplete",2,IF(H7="Left",3,IF(H7="Dropped",4,"Error")))))</f>
        <v>1</v>
      </c>
      <c r="J7" s="567" t="e">
        <f>+IF(#REF!="Issued",1,IF(#REF!="Not Issued",2,"Nil"))</f>
        <v>#REF!</v>
      </c>
      <c r="K7" s="568"/>
      <c r="L7" s="569" t="s">
        <v>6833</v>
      </c>
      <c r="AE7" s="570"/>
      <c r="AF7" s="570"/>
    </row>
    <row r="8" spans="1:32" ht="15.75" x14ac:dyDescent="0.25">
      <c r="A8" s="563">
        <v>4</v>
      </c>
      <c r="B8" s="656" t="s">
        <v>6823</v>
      </c>
      <c r="C8" s="657">
        <v>51196</v>
      </c>
      <c r="D8" s="658" t="s">
        <v>6824</v>
      </c>
      <c r="E8" s="609" t="s">
        <v>6825</v>
      </c>
      <c r="F8" s="565" t="s">
        <v>166</v>
      </c>
      <c r="G8" s="567">
        <f t="shared" si="0"/>
        <v>2</v>
      </c>
      <c r="H8" s="93" t="s">
        <v>19</v>
      </c>
      <c r="I8" s="567">
        <f t="shared" ref="I8:I11" si="1">+IF(H8="Studying",5,IF(H8="Complete",1,IF(H8="Incomplete",2,IF(H8="Left",3,IF(H8="Dropped",4,"Error")))))</f>
        <v>2</v>
      </c>
      <c r="J8" s="567" t="e">
        <f>+IF(#REF!="Issued",1,IF(#REF!="Not Issued",2,"Nil"))</f>
        <v>#REF!</v>
      </c>
      <c r="K8" s="568"/>
      <c r="L8" s="569"/>
      <c r="AE8" s="570"/>
      <c r="AF8" s="570"/>
    </row>
    <row r="9" spans="1:32" ht="18" customHeight="1" x14ac:dyDescent="0.25">
      <c r="A9" s="563">
        <v>5</v>
      </c>
      <c r="B9" s="656" t="s">
        <v>6830</v>
      </c>
      <c r="C9" s="657">
        <v>48374</v>
      </c>
      <c r="D9" s="658" t="s">
        <v>6831</v>
      </c>
      <c r="E9" s="609" t="s">
        <v>6832</v>
      </c>
      <c r="F9" s="565" t="s">
        <v>141</v>
      </c>
      <c r="G9" s="567">
        <f t="shared" si="0"/>
        <v>1</v>
      </c>
      <c r="H9" s="93" t="s">
        <v>19</v>
      </c>
      <c r="I9" s="567">
        <f t="shared" si="1"/>
        <v>2</v>
      </c>
      <c r="J9" s="567" t="e">
        <f>+IF(#REF!="Issued",1,IF(#REF!="Not Issued",2,"Nil"))</f>
        <v>#REF!</v>
      </c>
      <c r="K9" s="568"/>
      <c r="L9" s="569"/>
      <c r="AE9" s="570"/>
      <c r="AF9" s="570"/>
    </row>
    <row r="10" spans="1:32" ht="18" customHeight="1" x14ac:dyDescent="0.25">
      <c r="A10" s="563">
        <v>6</v>
      </c>
      <c r="B10" s="656" t="s">
        <v>6834</v>
      </c>
      <c r="C10" s="657">
        <v>78876</v>
      </c>
      <c r="D10" s="658" t="s">
        <v>6835</v>
      </c>
      <c r="E10" s="609" t="s">
        <v>812</v>
      </c>
      <c r="F10" s="565" t="s">
        <v>141</v>
      </c>
      <c r="G10" s="567">
        <f t="shared" si="0"/>
        <v>1</v>
      </c>
      <c r="H10" s="93" t="s">
        <v>19</v>
      </c>
      <c r="I10" s="567">
        <f t="shared" si="1"/>
        <v>2</v>
      </c>
      <c r="J10" s="567" t="e">
        <f>+IF(#REF!="Issued",1,IF(#REF!="Not Issued",2,"Nil"))</f>
        <v>#REF!</v>
      </c>
      <c r="K10" s="568"/>
      <c r="L10" s="569"/>
      <c r="AE10" s="570"/>
      <c r="AF10" s="570"/>
    </row>
    <row r="11" spans="1:32" ht="18" customHeight="1" x14ac:dyDescent="0.25">
      <c r="A11" s="563">
        <v>7</v>
      </c>
      <c r="B11" s="656" t="s">
        <v>6842</v>
      </c>
      <c r="C11" s="657">
        <v>43919</v>
      </c>
      <c r="D11" s="658" t="s">
        <v>6843</v>
      </c>
      <c r="E11" s="609" t="s">
        <v>6844</v>
      </c>
      <c r="F11" s="565" t="s">
        <v>166</v>
      </c>
      <c r="G11" s="567">
        <f t="shared" si="0"/>
        <v>2</v>
      </c>
      <c r="H11" s="93" t="s">
        <v>19</v>
      </c>
      <c r="I11" s="567">
        <f t="shared" si="1"/>
        <v>2</v>
      </c>
      <c r="J11" s="567" t="e">
        <f>+IF(#REF!="Issued",1,IF(#REF!="Not Issued",2,"Nil"))</f>
        <v>#REF!</v>
      </c>
      <c r="K11" s="568"/>
      <c r="L11" s="569"/>
      <c r="AE11" s="570"/>
      <c r="AF11" s="570"/>
    </row>
    <row r="12" spans="1:32" ht="18" customHeight="1" thickBot="1" x14ac:dyDescent="0.3">
      <c r="A12" s="571"/>
      <c r="B12" s="572"/>
      <c r="C12" s="572"/>
      <c r="D12" s="573"/>
      <c r="E12" s="574"/>
      <c r="F12" s="575"/>
      <c r="G12" s="575"/>
      <c r="H12" s="576"/>
      <c r="I12" s="577"/>
      <c r="J12" s="577"/>
      <c r="K12" s="578"/>
      <c r="AE12" s="578"/>
      <c r="AF12" s="578"/>
    </row>
    <row r="13" spans="1:32" s="586" customFormat="1" ht="18" customHeight="1" x14ac:dyDescent="0.2">
      <c r="A13" s="579" t="s">
        <v>100</v>
      </c>
      <c r="B13" s="580">
        <f>+COUNTIF(G5:G11,1)</f>
        <v>4</v>
      </c>
      <c r="C13" s="581"/>
      <c r="D13" s="582" t="s">
        <v>101</v>
      </c>
      <c r="E13" s="583"/>
      <c r="F13" s="583"/>
      <c r="G13" s="581"/>
      <c r="H13" s="584">
        <f>+COUNTIF(I5:I11,1)</f>
        <v>3</v>
      </c>
      <c r="I13" s="583"/>
      <c r="J13" s="585"/>
      <c r="K13" s="585"/>
      <c r="AE13" s="585"/>
      <c r="AF13" s="585"/>
    </row>
    <row r="14" spans="1:32" s="586" customFormat="1" ht="18" customHeight="1" x14ac:dyDescent="0.2">
      <c r="A14" s="587" t="s">
        <v>112</v>
      </c>
      <c r="B14" s="588">
        <f>+COUNTIF(G5:G11,2)</f>
        <v>3</v>
      </c>
      <c r="C14" s="589"/>
      <c r="D14" s="590" t="s">
        <v>19</v>
      </c>
      <c r="E14" s="585"/>
      <c r="F14" s="585"/>
      <c r="G14" s="589"/>
      <c r="H14" s="591">
        <f>+COUNTIF(I5:I11,2)</f>
        <v>4</v>
      </c>
      <c r="I14" s="585"/>
      <c r="J14" s="585"/>
      <c r="K14" s="585"/>
      <c r="AE14" s="585"/>
      <c r="AF14" s="585"/>
    </row>
    <row r="15" spans="1:32" s="586" customFormat="1" ht="18" customHeight="1" thickBot="1" x14ac:dyDescent="0.45">
      <c r="A15" s="592"/>
      <c r="B15" s="593">
        <f>SUM(B13:B14)</f>
        <v>7</v>
      </c>
      <c r="C15" s="594"/>
      <c r="D15" s="595" t="s">
        <v>0</v>
      </c>
      <c r="E15" s="596"/>
      <c r="F15" s="596"/>
      <c r="G15" s="597"/>
      <c r="H15" s="598">
        <f>SUM(H13:H14)</f>
        <v>7</v>
      </c>
      <c r="I15" s="599"/>
      <c r="J15" s="585"/>
      <c r="K15" s="585"/>
      <c r="AE15" s="585"/>
      <c r="AF15" s="585"/>
    </row>
    <row r="16" spans="1:32" ht="18" customHeight="1" x14ac:dyDescent="0.2">
      <c r="A16" s="600"/>
      <c r="B16" s="601"/>
      <c r="C16" s="602"/>
      <c r="D16" s="603"/>
      <c r="E16" s="601"/>
      <c r="F16" s="601"/>
      <c r="G16" s="604"/>
      <c r="H16" s="600"/>
      <c r="I16" s="605"/>
      <c r="J16" s="578"/>
      <c r="K16" s="578"/>
      <c r="AE16" s="578"/>
      <c r="AF16" s="578"/>
    </row>
    <row r="17" spans="1:4" s="585" customFormat="1" ht="15.75" x14ac:dyDescent="0.25">
      <c r="A17" s="591"/>
      <c r="D17" s="606"/>
    </row>
  </sheetData>
  <sortState ref="B5:H11">
    <sortCondition ref="H5:H11"/>
  </sortState>
  <mergeCells count="11">
    <mergeCell ref="K3:K4"/>
    <mergeCell ref="AE3:AE4"/>
    <mergeCell ref="AF3:AF4"/>
    <mergeCell ref="A1:K1"/>
    <mergeCell ref="A2:K2"/>
    <mergeCell ref="A3:A4"/>
    <mergeCell ref="B3:B4"/>
    <mergeCell ref="C3:C4"/>
    <mergeCell ref="D3:D4"/>
    <mergeCell ref="E3:E4"/>
    <mergeCell ref="H3:H4"/>
  </mergeCells>
  <conditionalFormatting sqref="H5:H9 H11">
    <cfRule type="cellIs" dxfId="23" priority="19" stopIfTrue="1" operator="equal">
      <formula>"Dropped"</formula>
    </cfRule>
    <cfRule type="cellIs" dxfId="22" priority="20" stopIfTrue="1" operator="equal">
      <formula>"Left"</formula>
    </cfRule>
    <cfRule type="cellIs" dxfId="21" priority="21" stopIfTrue="1" operator="equal">
      <formula>"Incomplete"</formula>
    </cfRule>
    <cfRule type="cellIs" dxfId="20" priority="22" stopIfTrue="1" operator="equal">
      <formula>"Complete"</formula>
    </cfRule>
  </conditionalFormatting>
  <conditionalFormatting sqref="H10">
    <cfRule type="cellIs" dxfId="19" priority="11" stopIfTrue="1" operator="equal">
      <formula>"Dropped"</formula>
    </cfRule>
    <cfRule type="cellIs" dxfId="18" priority="12" stopIfTrue="1" operator="equal">
      <formula>"Left"</formula>
    </cfRule>
    <cfRule type="cellIs" dxfId="17" priority="13" stopIfTrue="1" operator="equal">
      <formula>"Incomplete"</formula>
    </cfRule>
    <cfRule type="cellIs" dxfId="16" priority="14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8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4.7109375" bestFit="1" customWidth="1"/>
    <col min="4" max="4" width="27.28515625" customWidth="1"/>
    <col min="5" max="5" width="31.28515625" hidden="1" customWidth="1"/>
    <col min="6" max="6" width="3.85546875" hidden="1" customWidth="1"/>
    <col min="7" max="7" width="3.7109375" hidden="1" customWidth="1"/>
    <col min="8" max="8" width="10.7109375" customWidth="1"/>
    <col min="9" max="9" width="0" hidden="1" customWidth="1"/>
    <col min="10" max="10" width="12.28515625" hidden="1" customWidth="1"/>
    <col min="11" max="11" width="14" hidden="1" customWidth="1"/>
    <col min="13" max="13" width="11" hidden="1" customWidth="1"/>
  </cols>
  <sheetData>
    <row r="1" spans="1:13" s="524" customFormat="1" ht="24.75" x14ac:dyDescent="0.5">
      <c r="A1" s="780" t="s">
        <v>297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</row>
    <row r="2" spans="1:13" s="524" customFormat="1" ht="25.5" thickBot="1" x14ac:dyDescent="0.55000000000000004">
      <c r="A2" s="781" t="s">
        <v>36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</row>
    <row r="3" spans="1:13" s="529" customFormat="1" ht="12.75" customHeight="1" x14ac:dyDescent="0.2">
      <c r="A3" s="782" t="s">
        <v>86</v>
      </c>
      <c r="B3" s="784" t="s">
        <v>87</v>
      </c>
      <c r="C3" s="786" t="s">
        <v>299</v>
      </c>
      <c r="D3" s="788" t="s">
        <v>89</v>
      </c>
      <c r="E3" s="790" t="s">
        <v>90</v>
      </c>
      <c r="F3" s="525" t="s">
        <v>300</v>
      </c>
      <c r="G3" s="526"/>
      <c r="H3" s="792" t="s">
        <v>301</v>
      </c>
      <c r="I3" s="527"/>
      <c r="J3" s="528" t="s">
        <v>93</v>
      </c>
      <c r="K3" s="778"/>
      <c r="L3" s="778" t="s">
        <v>94</v>
      </c>
    </row>
    <row r="4" spans="1:13" s="529" customFormat="1" ht="13.5" thickBot="1" x14ac:dyDescent="0.25">
      <c r="A4" s="783"/>
      <c r="B4" s="785"/>
      <c r="C4" s="787"/>
      <c r="D4" s="789"/>
      <c r="E4" s="791"/>
      <c r="F4" s="530" t="s">
        <v>95</v>
      </c>
      <c r="G4" s="531"/>
      <c r="H4" s="793"/>
      <c r="I4" s="532"/>
      <c r="J4" s="533" t="s">
        <v>96</v>
      </c>
      <c r="K4" s="779"/>
      <c r="L4" s="779"/>
    </row>
    <row r="5" spans="1:13" s="524" customFormat="1" ht="15.95" customHeight="1" x14ac:dyDescent="0.25">
      <c r="A5" s="475">
        <v>1</v>
      </c>
      <c r="B5" s="659" t="s">
        <v>6517</v>
      </c>
      <c r="C5" s="660">
        <v>68090</v>
      </c>
      <c r="D5" s="661" t="s">
        <v>6518</v>
      </c>
      <c r="E5" s="534" t="s">
        <v>335</v>
      </c>
      <c r="F5" s="535" t="s">
        <v>166</v>
      </c>
      <c r="G5" s="479">
        <f t="shared" ref="G5:G12" si="0">+IF(F5="M",1,IF(F5="f",2,IF(F5="Civ",3,"Error")))</f>
        <v>2</v>
      </c>
      <c r="H5" s="430" t="s">
        <v>101</v>
      </c>
      <c r="I5" s="479">
        <f t="shared" ref="I5:I12" si="1">+IF(H5="Studying",5,IF(H5="Complete",1,IF(H5="Incomplete",2,IF(H5="Left",3,IF(H5="Dropped",4,"Error")))))</f>
        <v>1</v>
      </c>
      <c r="J5" s="479" t="e">
        <f>+IF(#REF!="Issued",1,IF(#REF!="Not Issued",2,"Nil"))</f>
        <v>#REF!</v>
      </c>
      <c r="K5" s="536" t="s">
        <v>6478</v>
      </c>
      <c r="L5" s="554"/>
      <c r="M5" s="535" t="s">
        <v>6479</v>
      </c>
    </row>
    <row r="6" spans="1:13" s="524" customFormat="1" ht="15.95" customHeight="1" x14ac:dyDescent="0.25">
      <c r="A6" s="475">
        <v>2</v>
      </c>
      <c r="B6" s="659" t="s">
        <v>6519</v>
      </c>
      <c r="C6" s="660">
        <v>67592</v>
      </c>
      <c r="D6" s="661" t="s">
        <v>6520</v>
      </c>
      <c r="E6" s="534" t="s">
        <v>6521</v>
      </c>
      <c r="F6" s="535" t="s">
        <v>166</v>
      </c>
      <c r="G6" s="479">
        <f t="shared" si="0"/>
        <v>2</v>
      </c>
      <c r="H6" s="430" t="s">
        <v>101</v>
      </c>
      <c r="I6" s="479">
        <f t="shared" si="1"/>
        <v>1</v>
      </c>
      <c r="J6" s="479" t="e">
        <f>+IF(#REF!="Issued",1,IF(#REF!="Not Issued",2,"Nil"))</f>
        <v>#REF!</v>
      </c>
      <c r="K6" s="536" t="s">
        <v>6482</v>
      </c>
      <c r="L6" s="554"/>
      <c r="M6" s="535" t="s">
        <v>6483</v>
      </c>
    </row>
    <row r="7" spans="1:13" s="524" customFormat="1" ht="15.95" customHeight="1" x14ac:dyDescent="0.25">
      <c r="A7" s="475">
        <v>3</v>
      </c>
      <c r="B7" s="659" t="s">
        <v>6525</v>
      </c>
      <c r="C7" s="660">
        <v>67594</v>
      </c>
      <c r="D7" s="661" t="s">
        <v>5500</v>
      </c>
      <c r="E7" s="534" t="s">
        <v>6526</v>
      </c>
      <c r="F7" s="535" t="s">
        <v>166</v>
      </c>
      <c r="G7" s="479">
        <f t="shared" si="0"/>
        <v>2</v>
      </c>
      <c r="H7" s="430" t="s">
        <v>101</v>
      </c>
      <c r="I7" s="479">
        <f t="shared" si="1"/>
        <v>1</v>
      </c>
      <c r="J7" s="479" t="e">
        <f>+IF(#REF!="Issued",1,IF(#REF!="Not Issued",2,"Nil"))</f>
        <v>#REF!</v>
      </c>
      <c r="K7" s="536" t="s">
        <v>6487</v>
      </c>
      <c r="L7" s="534"/>
      <c r="M7" s="535" t="s">
        <v>6488</v>
      </c>
    </row>
    <row r="8" spans="1:13" s="524" customFormat="1" ht="15.95" customHeight="1" x14ac:dyDescent="0.25">
      <c r="A8" s="475">
        <v>4</v>
      </c>
      <c r="B8" s="659" t="s">
        <v>6530</v>
      </c>
      <c r="C8" s="660">
        <v>67595</v>
      </c>
      <c r="D8" s="661" t="s">
        <v>6531</v>
      </c>
      <c r="E8" s="534" t="s">
        <v>6532</v>
      </c>
      <c r="F8" s="535" t="s">
        <v>166</v>
      </c>
      <c r="G8" s="479">
        <f t="shared" si="0"/>
        <v>2</v>
      </c>
      <c r="H8" s="430" t="s">
        <v>101</v>
      </c>
      <c r="I8" s="479">
        <f t="shared" si="1"/>
        <v>1</v>
      </c>
      <c r="J8" s="479" t="e">
        <f>+IF(#REF!="Issued",1,IF(#REF!="Not Issued",2,"Nil"))</f>
        <v>#REF!</v>
      </c>
      <c r="K8" s="536" t="s">
        <v>6492</v>
      </c>
      <c r="L8" s="554"/>
      <c r="M8" s="535" t="s">
        <v>6493</v>
      </c>
    </row>
    <row r="9" spans="1:13" s="524" customFormat="1" ht="15.95" customHeight="1" x14ac:dyDescent="0.25">
      <c r="A9" s="475">
        <v>5</v>
      </c>
      <c r="B9" s="659" t="s">
        <v>6538</v>
      </c>
      <c r="C9" s="660">
        <v>67597</v>
      </c>
      <c r="D9" s="661" t="s">
        <v>6539</v>
      </c>
      <c r="E9" s="534" t="s">
        <v>6540</v>
      </c>
      <c r="F9" s="535" t="s">
        <v>166</v>
      </c>
      <c r="G9" s="479">
        <f t="shared" si="0"/>
        <v>2</v>
      </c>
      <c r="H9" s="430" t="s">
        <v>101</v>
      </c>
      <c r="I9" s="479">
        <f t="shared" si="1"/>
        <v>1</v>
      </c>
      <c r="J9" s="479" t="e">
        <f>+IF(#REF!="Issued",1,IF(#REF!="Not Issued",2,"Nil"))</f>
        <v>#REF!</v>
      </c>
      <c r="K9" s="536" t="s">
        <v>6497</v>
      </c>
      <c r="L9" s="534"/>
      <c r="M9" s="535" t="s">
        <v>6498</v>
      </c>
    </row>
    <row r="10" spans="1:13" s="524" customFormat="1" ht="15.95" customHeight="1" x14ac:dyDescent="0.25">
      <c r="A10" s="475">
        <v>6</v>
      </c>
      <c r="B10" s="659" t="s">
        <v>6522</v>
      </c>
      <c r="C10" s="660">
        <v>67593</v>
      </c>
      <c r="D10" s="661" t="s">
        <v>6523</v>
      </c>
      <c r="E10" s="534" t="s">
        <v>6524</v>
      </c>
      <c r="F10" s="535" t="s">
        <v>166</v>
      </c>
      <c r="G10" s="479">
        <f t="shared" si="0"/>
        <v>2</v>
      </c>
      <c r="H10" s="430" t="s">
        <v>19</v>
      </c>
      <c r="I10" s="479">
        <f t="shared" si="1"/>
        <v>2</v>
      </c>
      <c r="J10" s="479" t="e">
        <f>+IF(#REF!="Issued",1,IF(#REF!="Not Issued",2,"Nil"))</f>
        <v>#REF!</v>
      </c>
      <c r="K10" s="536" t="s">
        <v>6533</v>
      </c>
      <c r="L10" s="534"/>
      <c r="M10" s="535" t="s">
        <v>6534</v>
      </c>
    </row>
    <row r="11" spans="1:13" s="524" customFormat="1" ht="15.95" customHeight="1" x14ac:dyDescent="0.25">
      <c r="A11" s="475">
        <v>7</v>
      </c>
      <c r="B11" s="659" t="s">
        <v>6527</v>
      </c>
      <c r="C11" s="660">
        <v>68307</v>
      </c>
      <c r="D11" s="661" t="s">
        <v>6528</v>
      </c>
      <c r="E11" s="534" t="s">
        <v>6529</v>
      </c>
      <c r="F11" s="535" t="s">
        <v>166</v>
      </c>
      <c r="G11" s="479">
        <f t="shared" si="0"/>
        <v>2</v>
      </c>
      <c r="H11" s="430" t="s">
        <v>19</v>
      </c>
      <c r="I11" s="479">
        <f t="shared" si="1"/>
        <v>2</v>
      </c>
      <c r="J11" s="479" t="e">
        <f>+IF(#REF!="Issued",1,IF(#REF!="Not Issued",2,"Nil"))</f>
        <v>#REF!</v>
      </c>
      <c r="K11" s="536" t="s">
        <v>6502</v>
      </c>
      <c r="L11" s="534"/>
      <c r="M11" s="535" t="s">
        <v>6503</v>
      </c>
    </row>
    <row r="12" spans="1:13" s="524" customFormat="1" ht="15.95" customHeight="1" x14ac:dyDescent="0.25">
      <c r="A12" s="475">
        <v>8</v>
      </c>
      <c r="B12" s="659" t="s">
        <v>6535</v>
      </c>
      <c r="C12" s="660">
        <v>67596</v>
      </c>
      <c r="D12" s="661" t="s">
        <v>6536</v>
      </c>
      <c r="E12" s="534" t="s">
        <v>6537</v>
      </c>
      <c r="F12" s="535" t="s">
        <v>141</v>
      </c>
      <c r="G12" s="479">
        <f t="shared" si="0"/>
        <v>1</v>
      </c>
      <c r="H12" s="430" t="s">
        <v>19</v>
      </c>
      <c r="I12" s="479">
        <f t="shared" si="1"/>
        <v>2</v>
      </c>
      <c r="J12" s="479" t="e">
        <f>+IF(#REF!="Issued",1,IF(#REF!="Not Issued",2,"Nil"))</f>
        <v>#REF!</v>
      </c>
      <c r="K12" s="536" t="s">
        <v>6507</v>
      </c>
      <c r="L12" s="534"/>
      <c r="M12" s="535" t="s">
        <v>6508</v>
      </c>
    </row>
    <row r="15" spans="1:13" ht="15.75" thickBot="1" x14ac:dyDescent="0.3"/>
    <row r="16" spans="1:13" ht="15.75" x14ac:dyDescent="0.25">
      <c r="A16" s="537" t="s">
        <v>687</v>
      </c>
      <c r="B16" s="538">
        <f>+COUNTIF(G5:G12,1)</f>
        <v>1</v>
      </c>
      <c r="C16" s="539"/>
      <c r="D16" s="540" t="s">
        <v>101</v>
      </c>
      <c r="E16" s="541"/>
      <c r="F16" s="542"/>
      <c r="G16" s="541"/>
      <c r="H16" s="538">
        <f>+COUNTIF(I5:I12,1)</f>
        <v>5</v>
      </c>
      <c r="I16" s="542"/>
    </row>
    <row r="17" spans="1:9" ht="15.75" x14ac:dyDescent="0.25">
      <c r="A17" s="543" t="s">
        <v>112</v>
      </c>
      <c r="B17" s="482">
        <f>+COUNTIF(G5:G12,2)</f>
        <v>7</v>
      </c>
      <c r="C17" s="544"/>
      <c r="D17" s="545" t="s">
        <v>19</v>
      </c>
      <c r="E17" s="546"/>
      <c r="F17" s="547"/>
      <c r="G17" s="546"/>
      <c r="H17" s="482">
        <f>+COUNTIF(I5:I12,2)</f>
        <v>3</v>
      </c>
      <c r="I17" s="547"/>
    </row>
    <row r="18" spans="1:9" ht="17.25" thickBot="1" x14ac:dyDescent="0.35">
      <c r="A18" s="548"/>
      <c r="B18" s="549">
        <f>SUM(B16:B17)</f>
        <v>8</v>
      </c>
      <c r="C18" s="550"/>
      <c r="D18" s="551" t="s">
        <v>0</v>
      </c>
      <c r="E18" s="552"/>
      <c r="F18" s="553"/>
      <c r="G18" s="552"/>
      <c r="H18" s="549">
        <f>SUM(H16:H17)</f>
        <v>8</v>
      </c>
      <c r="I18" s="553"/>
    </row>
  </sheetData>
  <sortState ref="B5:H12">
    <sortCondition ref="H5:H12"/>
  </sortState>
  <mergeCells count="10">
    <mergeCell ref="K3:K4"/>
    <mergeCell ref="L3:L4"/>
    <mergeCell ref="A1:K1"/>
    <mergeCell ref="A2:K2"/>
    <mergeCell ref="A3:A4"/>
    <mergeCell ref="B3:B4"/>
    <mergeCell ref="C3:C4"/>
    <mergeCell ref="D3:D4"/>
    <mergeCell ref="E3:E4"/>
    <mergeCell ref="H3:H4"/>
  </mergeCells>
  <conditionalFormatting sqref="H5:H7 H9:H12">
    <cfRule type="cellIs" dxfId="15" priority="15" stopIfTrue="1" operator="equal">
      <formula>"Dropped"</formula>
    </cfRule>
    <cfRule type="cellIs" dxfId="14" priority="16" stopIfTrue="1" operator="equal">
      <formula>"Left"</formula>
    </cfRule>
    <cfRule type="cellIs" dxfId="13" priority="17" stopIfTrue="1" operator="equal">
      <formula>"Incomplete"</formula>
    </cfRule>
    <cfRule type="cellIs" dxfId="12" priority="18" stopIfTrue="1" operator="equal">
      <formula>"Complete"</formula>
    </cfRule>
  </conditionalFormatting>
  <conditionalFormatting sqref="H8">
    <cfRule type="cellIs" dxfId="11" priority="9" stopIfTrue="1" operator="equal">
      <formula>"Dropped"</formula>
    </cfRule>
    <cfRule type="cellIs" dxfId="10" priority="10" stopIfTrue="1" operator="equal">
      <formula>"Left"</formula>
    </cfRule>
    <cfRule type="cellIs" dxfId="9" priority="11" stopIfTrue="1" operator="equal">
      <formula>"Incomplete"</formula>
    </cfRule>
    <cfRule type="cellIs" dxfId="8" priority="12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9"/>
  <sheetViews>
    <sheetView workbookViewId="0">
      <selection activeCell="N14" sqref="N14"/>
    </sheetView>
  </sheetViews>
  <sheetFormatPr defaultRowHeight="15" x14ac:dyDescent="0.25"/>
  <cols>
    <col min="1" max="1" width="6.5703125" customWidth="1"/>
    <col min="2" max="2" width="14.7109375" bestFit="1" customWidth="1"/>
    <col min="4" max="4" width="34.85546875" bestFit="1" customWidth="1"/>
    <col min="5" max="5" width="31.28515625" hidden="1" customWidth="1"/>
    <col min="6" max="6" width="3.85546875" hidden="1" customWidth="1"/>
    <col min="7" max="7" width="3.7109375" hidden="1" customWidth="1"/>
    <col min="8" max="8" width="10.7109375" customWidth="1"/>
    <col min="9" max="9" width="0" hidden="1" customWidth="1"/>
    <col min="10" max="10" width="12.28515625" hidden="1" customWidth="1"/>
    <col min="11" max="11" width="14" hidden="1" customWidth="1"/>
    <col min="13" max="13" width="11" hidden="1" customWidth="1"/>
  </cols>
  <sheetData>
    <row r="1" spans="1:13" s="524" customFormat="1" ht="24.75" x14ac:dyDescent="0.5">
      <c r="A1" s="780" t="s">
        <v>297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</row>
    <row r="2" spans="1:13" s="524" customFormat="1" ht="23.25" thickBot="1" x14ac:dyDescent="0.5">
      <c r="A2" s="794" t="s">
        <v>35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670"/>
    </row>
    <row r="3" spans="1:13" s="529" customFormat="1" ht="12.75" customHeight="1" x14ac:dyDescent="0.2">
      <c r="A3" s="782" t="s">
        <v>86</v>
      </c>
      <c r="B3" s="784" t="s">
        <v>87</v>
      </c>
      <c r="C3" s="786" t="s">
        <v>299</v>
      </c>
      <c r="D3" s="788" t="s">
        <v>89</v>
      </c>
      <c r="E3" s="790" t="s">
        <v>90</v>
      </c>
      <c r="F3" s="525" t="s">
        <v>300</v>
      </c>
      <c r="G3" s="526"/>
      <c r="H3" s="792" t="s">
        <v>301</v>
      </c>
      <c r="I3" s="527"/>
      <c r="J3" s="528" t="s">
        <v>93</v>
      </c>
      <c r="K3" s="778"/>
      <c r="L3" s="778" t="s">
        <v>94</v>
      </c>
    </row>
    <row r="4" spans="1:13" s="529" customFormat="1" ht="13.5" thickBot="1" x14ac:dyDescent="0.25">
      <c r="A4" s="783"/>
      <c r="B4" s="785"/>
      <c r="C4" s="787"/>
      <c r="D4" s="789"/>
      <c r="E4" s="791"/>
      <c r="F4" s="530" t="s">
        <v>95</v>
      </c>
      <c r="G4" s="531"/>
      <c r="H4" s="793"/>
      <c r="I4" s="532"/>
      <c r="J4" s="533" t="s">
        <v>96</v>
      </c>
      <c r="K4" s="779"/>
      <c r="L4" s="779"/>
    </row>
    <row r="5" spans="1:13" s="524" customFormat="1" ht="15.95" customHeight="1" x14ac:dyDescent="0.25">
      <c r="A5" s="475">
        <v>1</v>
      </c>
      <c r="B5" s="659" t="s">
        <v>6475</v>
      </c>
      <c r="C5" s="660">
        <v>65382</v>
      </c>
      <c r="D5" s="661" t="s">
        <v>6476</v>
      </c>
      <c r="E5" s="534" t="s">
        <v>6477</v>
      </c>
      <c r="F5" s="535" t="s">
        <v>166</v>
      </c>
      <c r="G5" s="479">
        <f t="shared" ref="G5:G13" si="0">+IF(F5="M",1,IF(F5="f",2,IF(F5="Civ",3,"Error")))</f>
        <v>2</v>
      </c>
      <c r="H5" s="430" t="s">
        <v>101</v>
      </c>
      <c r="I5" s="479">
        <f t="shared" ref="I5:I13" si="1">+IF(H5="Studying",5,IF(H5="Complete",1,IF(H5="Incomplete",2,IF(H5="Left",3,IF(H5="Dropped",4,"Error")))))</f>
        <v>1</v>
      </c>
      <c r="J5" s="479" t="e">
        <f>+IF(#REF!="Issued",1,IF(#REF!="Not Issued",2,"Nil"))</f>
        <v>#REF!</v>
      </c>
      <c r="K5" s="536" t="s">
        <v>6478</v>
      </c>
      <c r="L5" s="534"/>
      <c r="M5" s="535" t="s">
        <v>6479</v>
      </c>
    </row>
    <row r="6" spans="1:13" s="524" customFormat="1" ht="15.95" customHeight="1" x14ac:dyDescent="0.25">
      <c r="A6" s="475">
        <v>2</v>
      </c>
      <c r="B6" s="659" t="s">
        <v>6480</v>
      </c>
      <c r="C6" s="660">
        <v>65383</v>
      </c>
      <c r="D6" s="661" t="s">
        <v>6481</v>
      </c>
      <c r="E6" s="534" t="s">
        <v>308</v>
      </c>
      <c r="F6" s="535" t="s">
        <v>166</v>
      </c>
      <c r="G6" s="479">
        <f t="shared" si="0"/>
        <v>2</v>
      </c>
      <c r="H6" s="430" t="s">
        <v>101</v>
      </c>
      <c r="I6" s="479">
        <f t="shared" si="1"/>
        <v>1</v>
      </c>
      <c r="J6" s="479" t="e">
        <f>+IF(#REF!="Issued",1,IF(#REF!="Not Issued",2,"Nil"))</f>
        <v>#REF!</v>
      </c>
      <c r="K6" s="536" t="s">
        <v>6482</v>
      </c>
      <c r="L6" s="534"/>
      <c r="M6" s="535" t="s">
        <v>6483</v>
      </c>
    </row>
    <row r="7" spans="1:13" s="524" customFormat="1" ht="15.95" customHeight="1" x14ac:dyDescent="0.25">
      <c r="A7" s="475">
        <v>3</v>
      </c>
      <c r="B7" s="659" t="s">
        <v>6484</v>
      </c>
      <c r="C7" s="660">
        <v>65384</v>
      </c>
      <c r="D7" s="661" t="s">
        <v>6485</v>
      </c>
      <c r="E7" s="534" t="s">
        <v>6486</v>
      </c>
      <c r="F7" s="535" t="s">
        <v>166</v>
      </c>
      <c r="G7" s="479">
        <f t="shared" si="0"/>
        <v>2</v>
      </c>
      <c r="H7" s="430" t="s">
        <v>101</v>
      </c>
      <c r="I7" s="479">
        <f t="shared" si="1"/>
        <v>1</v>
      </c>
      <c r="J7" s="479" t="e">
        <f>+IF(#REF!="Issued",1,IF(#REF!="Not Issued",2,"Nil"))</f>
        <v>#REF!</v>
      </c>
      <c r="K7" s="536" t="s">
        <v>6487</v>
      </c>
      <c r="L7" s="534"/>
      <c r="M7" s="535" t="s">
        <v>6488</v>
      </c>
    </row>
    <row r="8" spans="1:13" s="524" customFormat="1" ht="15.95" customHeight="1" x14ac:dyDescent="0.25">
      <c r="A8" s="475">
        <v>4</v>
      </c>
      <c r="B8" s="659" t="s">
        <v>6494</v>
      </c>
      <c r="C8" s="660">
        <v>65386</v>
      </c>
      <c r="D8" s="661" t="s">
        <v>6495</v>
      </c>
      <c r="E8" s="534" t="s">
        <v>6496</v>
      </c>
      <c r="F8" s="535" t="s">
        <v>166</v>
      </c>
      <c r="G8" s="479">
        <f t="shared" si="0"/>
        <v>2</v>
      </c>
      <c r="H8" s="430" t="s">
        <v>101</v>
      </c>
      <c r="I8" s="479">
        <f t="shared" si="1"/>
        <v>1</v>
      </c>
      <c r="J8" s="479" t="e">
        <f>+IF(#REF!="Issued",1,IF(#REF!="Not Issued",2,"Nil"))</f>
        <v>#REF!</v>
      </c>
      <c r="K8" s="536" t="s">
        <v>6492</v>
      </c>
      <c r="L8" s="534"/>
      <c r="M8" s="535" t="s">
        <v>6493</v>
      </c>
    </row>
    <row r="9" spans="1:13" s="524" customFormat="1" ht="15.95" customHeight="1" x14ac:dyDescent="0.25">
      <c r="A9" s="475">
        <v>5</v>
      </c>
      <c r="B9" s="659" t="s">
        <v>6499</v>
      </c>
      <c r="C9" s="660">
        <v>65387</v>
      </c>
      <c r="D9" s="661" t="s">
        <v>6500</v>
      </c>
      <c r="E9" s="534" t="s">
        <v>6501</v>
      </c>
      <c r="F9" s="535" t="s">
        <v>141</v>
      </c>
      <c r="G9" s="479">
        <f t="shared" si="0"/>
        <v>1</v>
      </c>
      <c r="H9" s="430" t="s">
        <v>101</v>
      </c>
      <c r="I9" s="479">
        <f t="shared" si="1"/>
        <v>1</v>
      </c>
      <c r="J9" s="479" t="e">
        <f>+IF(#REF!="Issued",1,IF(#REF!="Not Issued",2,"Nil"))</f>
        <v>#REF!</v>
      </c>
      <c r="K9" s="536" t="s">
        <v>6497</v>
      </c>
      <c r="L9" s="534"/>
      <c r="M9" s="535" t="s">
        <v>6498</v>
      </c>
    </row>
    <row r="10" spans="1:13" s="524" customFormat="1" ht="15.95" customHeight="1" x14ac:dyDescent="0.25">
      <c r="A10" s="475">
        <v>6</v>
      </c>
      <c r="B10" s="659" t="s">
        <v>6504</v>
      </c>
      <c r="C10" s="660">
        <v>65388</v>
      </c>
      <c r="D10" s="661" t="s">
        <v>6505</v>
      </c>
      <c r="E10" s="534" t="s">
        <v>6506</v>
      </c>
      <c r="F10" s="535" t="s">
        <v>166</v>
      </c>
      <c r="G10" s="479">
        <f t="shared" si="0"/>
        <v>2</v>
      </c>
      <c r="H10" s="430" t="s">
        <v>101</v>
      </c>
      <c r="I10" s="479">
        <f t="shared" si="1"/>
        <v>1</v>
      </c>
      <c r="J10" s="479" t="e">
        <f>+IF(#REF!="Issued",1,IF(#REF!="Not Issued",2,"Nil"))</f>
        <v>#REF!</v>
      </c>
      <c r="K10" s="536" t="s">
        <v>6502</v>
      </c>
      <c r="L10" s="534"/>
      <c r="M10" s="535" t="s">
        <v>6503</v>
      </c>
    </row>
    <row r="11" spans="1:13" s="524" customFormat="1" ht="15.95" customHeight="1" x14ac:dyDescent="0.25">
      <c r="A11" s="475">
        <v>7</v>
      </c>
      <c r="B11" s="659" t="s">
        <v>6509</v>
      </c>
      <c r="C11" s="660">
        <v>66110</v>
      </c>
      <c r="D11" s="661" t="s">
        <v>6510</v>
      </c>
      <c r="E11" s="534" t="s">
        <v>6511</v>
      </c>
      <c r="F11" s="535" t="s">
        <v>166</v>
      </c>
      <c r="G11" s="479">
        <f t="shared" si="0"/>
        <v>2</v>
      </c>
      <c r="H11" s="430" t="s">
        <v>101</v>
      </c>
      <c r="I11" s="479">
        <f t="shared" si="1"/>
        <v>1</v>
      </c>
      <c r="J11" s="479" t="e">
        <f>+IF(#REF!="Issued",1,IF(#REF!="Not Issued",2,"Nil"))</f>
        <v>#REF!</v>
      </c>
      <c r="K11" s="536" t="s">
        <v>6507</v>
      </c>
      <c r="L11" s="534"/>
      <c r="M11" s="535" t="s">
        <v>6508</v>
      </c>
    </row>
    <row r="12" spans="1:13" s="524" customFormat="1" ht="15.95" customHeight="1" x14ac:dyDescent="0.25">
      <c r="A12" s="475">
        <v>8</v>
      </c>
      <c r="B12" s="659" t="s">
        <v>6489</v>
      </c>
      <c r="C12" s="660">
        <v>65385</v>
      </c>
      <c r="D12" s="661" t="s">
        <v>6490</v>
      </c>
      <c r="E12" s="534" t="s">
        <v>6491</v>
      </c>
      <c r="F12" s="535" t="s">
        <v>166</v>
      </c>
      <c r="G12" s="479">
        <f t="shared" si="0"/>
        <v>2</v>
      </c>
      <c r="H12" s="430" t="s">
        <v>19</v>
      </c>
      <c r="I12" s="479">
        <f t="shared" si="1"/>
        <v>2</v>
      </c>
      <c r="J12" s="479" t="e">
        <f>+IF(#REF!="Issued",1,IF(#REF!="Not Issued",2,"Nil"))</f>
        <v>#REF!</v>
      </c>
      <c r="K12" s="536" t="s">
        <v>6512</v>
      </c>
      <c r="L12" s="534"/>
      <c r="M12" s="535"/>
    </row>
    <row r="13" spans="1:13" s="524" customFormat="1" ht="15.95" customHeight="1" x14ac:dyDescent="0.25">
      <c r="A13" s="475">
        <v>8</v>
      </c>
      <c r="B13" s="659" t="s">
        <v>6513</v>
      </c>
      <c r="C13" s="660">
        <v>65389</v>
      </c>
      <c r="D13" s="661" t="s">
        <v>6514</v>
      </c>
      <c r="E13" s="534" t="s">
        <v>295</v>
      </c>
      <c r="F13" s="535" t="s">
        <v>141</v>
      </c>
      <c r="G13" s="479">
        <f t="shared" si="0"/>
        <v>1</v>
      </c>
      <c r="H13" s="430" t="s">
        <v>19</v>
      </c>
      <c r="I13" s="479">
        <f t="shared" si="1"/>
        <v>2</v>
      </c>
      <c r="J13" s="479" t="e">
        <f>+IF(#REF!="Issued",1,IF(#REF!="Not Issued",2,"Nil"))</f>
        <v>#REF!</v>
      </c>
      <c r="K13" s="536" t="s">
        <v>6515</v>
      </c>
      <c r="L13" s="534"/>
      <c r="M13" s="535" t="s">
        <v>6516</v>
      </c>
    </row>
    <row r="16" spans="1:13" ht="15.75" thickBot="1" x14ac:dyDescent="0.3"/>
    <row r="17" spans="1:9" ht="15.75" x14ac:dyDescent="0.25">
      <c r="A17" s="537" t="s">
        <v>687</v>
      </c>
      <c r="B17" s="538">
        <f>+COUNTIF(G5:G13,1)</f>
        <v>2</v>
      </c>
      <c r="C17" s="539"/>
      <c r="D17" s="540" t="s">
        <v>101</v>
      </c>
      <c r="E17" s="541"/>
      <c r="F17" s="542"/>
      <c r="G17" s="541"/>
      <c r="H17" s="538">
        <f>+COUNTIF(I5:I13,1)</f>
        <v>7</v>
      </c>
      <c r="I17" s="542"/>
    </row>
    <row r="18" spans="1:9" ht="15.75" x14ac:dyDescent="0.25">
      <c r="A18" s="543" t="s">
        <v>112</v>
      </c>
      <c r="B18" s="482">
        <f>+COUNTIF(G5:G13,2)</f>
        <v>7</v>
      </c>
      <c r="C18" s="544"/>
      <c r="D18" s="545" t="s">
        <v>19</v>
      </c>
      <c r="E18" s="546"/>
      <c r="F18" s="547"/>
      <c r="G18" s="546"/>
      <c r="H18" s="482">
        <f>+COUNTIF(I5:I13,2)</f>
        <v>2</v>
      </c>
      <c r="I18" s="547"/>
    </row>
    <row r="19" spans="1:9" ht="17.25" thickBot="1" x14ac:dyDescent="0.35">
      <c r="A19" s="548"/>
      <c r="B19" s="549">
        <f>SUM(B17:B18)</f>
        <v>9</v>
      </c>
      <c r="C19" s="550"/>
      <c r="D19" s="551" t="s">
        <v>0</v>
      </c>
      <c r="E19" s="552"/>
      <c r="F19" s="553"/>
      <c r="G19" s="552"/>
      <c r="H19" s="549">
        <f>SUM(H17:H18)</f>
        <v>9</v>
      </c>
      <c r="I19" s="553"/>
    </row>
  </sheetData>
  <sortState ref="B5:H13">
    <sortCondition ref="H5:H13"/>
  </sortState>
  <mergeCells count="10">
    <mergeCell ref="K3:K4"/>
    <mergeCell ref="L3:L4"/>
    <mergeCell ref="A1:K1"/>
    <mergeCell ref="A2:K2"/>
    <mergeCell ref="A3:A4"/>
    <mergeCell ref="B3:B4"/>
    <mergeCell ref="C3:C4"/>
    <mergeCell ref="D3:D4"/>
    <mergeCell ref="E3:E4"/>
    <mergeCell ref="H3:H4"/>
  </mergeCells>
  <conditionalFormatting sqref="H5:H11 H13">
    <cfRule type="cellIs" dxfId="7" priority="9" stopIfTrue="1" operator="equal">
      <formula>"Dropped"</formula>
    </cfRule>
    <cfRule type="cellIs" dxfId="6" priority="10" stopIfTrue="1" operator="equal">
      <formula>"Left"</formula>
    </cfRule>
    <cfRule type="cellIs" dxfId="5" priority="11" stopIfTrue="1" operator="equal">
      <formula>"Incomplete"</formula>
    </cfRule>
    <cfRule type="cellIs" dxfId="4" priority="12" stopIfTrue="1" operator="equal">
      <formula>"Complete"</formula>
    </cfRule>
  </conditionalFormatting>
  <conditionalFormatting sqref="H12">
    <cfRule type="cellIs" dxfId="3" priority="3" stopIfTrue="1" operator="equal">
      <formula>"Dropped"</formula>
    </cfRule>
    <cfRule type="cellIs" dxfId="2" priority="4" stopIfTrue="1" operator="equal">
      <formula>"Left"</formula>
    </cfRule>
    <cfRule type="cellIs" dxfId="1" priority="5" stopIfTrue="1" operator="equal">
      <formula>"Incomplete"</formula>
    </cfRule>
    <cfRule type="cellIs" dxfId="0" priority="6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37"/>
  <sheetViews>
    <sheetView workbookViewId="0">
      <selection activeCell="B15" sqref="B15"/>
    </sheetView>
  </sheetViews>
  <sheetFormatPr defaultRowHeight="15" x14ac:dyDescent="0.25"/>
  <cols>
    <col min="2" max="2" width="15.5703125" customWidth="1"/>
    <col min="3" max="3" width="18" customWidth="1"/>
    <col min="4" max="4" width="34" customWidth="1"/>
  </cols>
  <sheetData>
    <row r="3" spans="1:4" ht="26.25" x14ac:dyDescent="0.4">
      <c r="A3" s="795" t="s">
        <v>6849</v>
      </c>
      <c r="B3" s="795"/>
      <c r="C3" s="795"/>
      <c r="D3" s="795"/>
    </row>
    <row r="4" spans="1:4" x14ac:dyDescent="0.25">
      <c r="A4" s="671" t="s">
        <v>6850</v>
      </c>
      <c r="B4" s="671" t="s">
        <v>6851</v>
      </c>
      <c r="C4" s="671" t="s">
        <v>6852</v>
      </c>
      <c r="D4" s="671" t="s">
        <v>6853</v>
      </c>
    </row>
    <row r="5" spans="1:4" x14ac:dyDescent="0.25">
      <c r="A5" s="672">
        <v>1</v>
      </c>
      <c r="B5" s="672">
        <v>65765</v>
      </c>
      <c r="C5" s="672" t="s">
        <v>6854</v>
      </c>
      <c r="D5" s="675" t="s">
        <v>6855</v>
      </c>
    </row>
    <row r="6" spans="1:4" x14ac:dyDescent="0.25">
      <c r="A6" s="672">
        <v>2</v>
      </c>
      <c r="B6" s="672">
        <v>65821</v>
      </c>
      <c r="C6" s="672" t="s">
        <v>6856</v>
      </c>
      <c r="D6" s="675" t="s">
        <v>6857</v>
      </c>
    </row>
    <row r="7" spans="1:4" x14ac:dyDescent="0.25">
      <c r="A7" s="672">
        <v>3</v>
      </c>
      <c r="B7" s="672">
        <v>65732</v>
      </c>
      <c r="C7" s="672" t="s">
        <v>6858</v>
      </c>
      <c r="D7" s="675" t="s">
        <v>6859</v>
      </c>
    </row>
    <row r="8" spans="1:4" x14ac:dyDescent="0.25">
      <c r="A8" s="672">
        <v>4</v>
      </c>
      <c r="B8" s="672">
        <v>65783</v>
      </c>
      <c r="C8" s="672" t="s">
        <v>6860</v>
      </c>
      <c r="D8" s="675" t="s">
        <v>6861</v>
      </c>
    </row>
    <row r="9" spans="1:4" x14ac:dyDescent="0.25">
      <c r="A9" s="672">
        <v>5</v>
      </c>
      <c r="B9" s="672">
        <v>65834</v>
      </c>
      <c r="C9" s="672" t="s">
        <v>6862</v>
      </c>
      <c r="D9" s="675" t="s">
        <v>6863</v>
      </c>
    </row>
    <row r="10" spans="1:4" x14ac:dyDescent="0.25">
      <c r="A10" s="672">
        <v>6</v>
      </c>
      <c r="B10" s="672">
        <v>65782</v>
      </c>
      <c r="C10" s="672" t="s">
        <v>6864</v>
      </c>
      <c r="D10" s="675" t="s">
        <v>6865</v>
      </c>
    </row>
    <row r="11" spans="1:4" x14ac:dyDescent="0.25">
      <c r="A11" s="672">
        <v>7</v>
      </c>
      <c r="B11" s="672">
        <v>65869</v>
      </c>
      <c r="C11" s="672" t="s">
        <v>6866</v>
      </c>
      <c r="D11" s="675" t="s">
        <v>6867</v>
      </c>
    </row>
    <row r="12" spans="1:4" x14ac:dyDescent="0.25">
      <c r="A12" s="672">
        <v>8</v>
      </c>
      <c r="B12" s="672">
        <v>65809</v>
      </c>
      <c r="C12" s="672" t="s">
        <v>6868</v>
      </c>
      <c r="D12" s="675" t="s">
        <v>6869</v>
      </c>
    </row>
    <row r="13" spans="1:4" x14ac:dyDescent="0.25">
      <c r="A13" s="672">
        <v>9</v>
      </c>
      <c r="B13" s="672">
        <v>65745</v>
      </c>
      <c r="C13" s="672" t="s">
        <v>6870</v>
      </c>
      <c r="D13" s="675" t="s">
        <v>6871</v>
      </c>
    </row>
    <row r="14" spans="1:4" x14ac:dyDescent="0.25">
      <c r="A14" s="672">
        <v>10</v>
      </c>
      <c r="B14" s="672">
        <v>65861</v>
      </c>
      <c r="C14" s="672" t="s">
        <v>6872</v>
      </c>
      <c r="D14" s="675" t="s">
        <v>6873</v>
      </c>
    </row>
    <row r="15" spans="1:4" x14ac:dyDescent="0.25">
      <c r="A15" s="672">
        <v>11</v>
      </c>
      <c r="B15" s="672">
        <v>65742</v>
      </c>
      <c r="C15" s="672" t="s">
        <v>6874</v>
      </c>
      <c r="D15" s="675" t="s">
        <v>6875</v>
      </c>
    </row>
    <row r="16" spans="1:4" x14ac:dyDescent="0.25">
      <c r="A16" s="672">
        <v>12</v>
      </c>
      <c r="B16" s="672">
        <v>63374</v>
      </c>
      <c r="C16" s="672" t="s">
        <v>6876</v>
      </c>
      <c r="D16" s="675" t="s">
        <v>6877</v>
      </c>
    </row>
    <row r="17" spans="1:4" x14ac:dyDescent="0.25">
      <c r="A17" s="672">
        <v>13</v>
      </c>
      <c r="B17" s="672">
        <v>65791</v>
      </c>
      <c r="C17" s="672" t="s">
        <v>6878</v>
      </c>
      <c r="D17" s="675" t="s">
        <v>6879</v>
      </c>
    </row>
    <row r="18" spans="1:4" x14ac:dyDescent="0.25">
      <c r="A18" s="672">
        <v>14</v>
      </c>
      <c r="B18" s="672">
        <v>65830</v>
      </c>
      <c r="C18" s="672" t="s">
        <v>6880</v>
      </c>
      <c r="D18" s="675" t="s">
        <v>6881</v>
      </c>
    </row>
    <row r="19" spans="1:4" x14ac:dyDescent="0.25">
      <c r="A19" s="672">
        <v>15</v>
      </c>
      <c r="B19" s="672">
        <v>65738</v>
      </c>
      <c r="C19" s="672" t="s">
        <v>6882</v>
      </c>
      <c r="D19" s="675" t="s">
        <v>6883</v>
      </c>
    </row>
    <row r="20" spans="1:4" x14ac:dyDescent="0.25">
      <c r="A20" s="672">
        <v>16</v>
      </c>
      <c r="B20" s="672">
        <v>65818</v>
      </c>
      <c r="C20" s="672" t="s">
        <v>6884</v>
      </c>
      <c r="D20" s="675" t="s">
        <v>6885</v>
      </c>
    </row>
    <row r="21" spans="1:4" x14ac:dyDescent="0.25">
      <c r="A21" s="672">
        <v>17</v>
      </c>
      <c r="B21" s="672">
        <v>65727</v>
      </c>
      <c r="C21" s="672" t="s">
        <v>6886</v>
      </c>
      <c r="D21" s="675" t="s">
        <v>6887</v>
      </c>
    </row>
    <row r="22" spans="1:4" x14ac:dyDescent="0.25">
      <c r="A22" s="672">
        <v>18</v>
      </c>
      <c r="B22" s="672">
        <v>65846</v>
      </c>
      <c r="C22" s="672" t="s">
        <v>6888</v>
      </c>
      <c r="D22" s="675" t="s">
        <v>6889</v>
      </c>
    </row>
    <row r="23" spans="1:4" x14ac:dyDescent="0.25">
      <c r="A23" s="672">
        <v>19</v>
      </c>
      <c r="B23" s="672">
        <v>65790</v>
      </c>
      <c r="C23" s="672" t="s">
        <v>6890</v>
      </c>
      <c r="D23" s="675" t="s">
        <v>3701</v>
      </c>
    </row>
    <row r="24" spans="1:4" x14ac:dyDescent="0.25">
      <c r="A24" s="672">
        <v>20</v>
      </c>
      <c r="B24" s="672">
        <v>65739</v>
      </c>
      <c r="C24" s="672" t="s">
        <v>6891</v>
      </c>
      <c r="D24" s="675" t="s">
        <v>6892</v>
      </c>
    </row>
    <row r="25" spans="1:4" x14ac:dyDescent="0.25">
      <c r="A25" s="672">
        <v>21</v>
      </c>
      <c r="B25" s="672">
        <v>65860</v>
      </c>
      <c r="C25" s="672" t="s">
        <v>6893</v>
      </c>
      <c r="D25" s="675" t="s">
        <v>6894</v>
      </c>
    </row>
    <row r="26" spans="1:4" x14ac:dyDescent="0.25">
      <c r="A26" s="672">
        <v>22</v>
      </c>
      <c r="B26" s="672">
        <v>65779</v>
      </c>
      <c r="C26" s="672" t="s">
        <v>6895</v>
      </c>
      <c r="D26" s="675" t="s">
        <v>2579</v>
      </c>
    </row>
    <row r="27" spans="1:4" x14ac:dyDescent="0.25">
      <c r="A27" s="672">
        <v>23</v>
      </c>
      <c r="B27" s="672">
        <v>65863</v>
      </c>
      <c r="C27" s="672" t="s">
        <v>6896</v>
      </c>
      <c r="D27" s="675" t="s">
        <v>6897</v>
      </c>
    </row>
    <row r="28" spans="1:4" x14ac:dyDescent="0.25">
      <c r="A28" s="672">
        <v>24</v>
      </c>
      <c r="B28" s="672">
        <v>65747</v>
      </c>
      <c r="C28" s="672" t="s">
        <v>6898</v>
      </c>
      <c r="D28" s="675" t="s">
        <v>6899</v>
      </c>
    </row>
    <row r="29" spans="1:4" x14ac:dyDescent="0.25">
      <c r="A29" s="672">
        <v>25</v>
      </c>
      <c r="B29" s="672">
        <v>65865</v>
      </c>
      <c r="C29" s="672" t="s">
        <v>6900</v>
      </c>
      <c r="D29" s="675" t="s">
        <v>6901</v>
      </c>
    </row>
    <row r="30" spans="1:4" x14ac:dyDescent="0.25">
      <c r="A30" s="672">
        <v>26</v>
      </c>
      <c r="B30" s="672">
        <v>65773</v>
      </c>
      <c r="C30" s="672" t="s">
        <v>6902</v>
      </c>
      <c r="D30" s="675" t="s">
        <v>6903</v>
      </c>
    </row>
    <row r="31" spans="1:4" x14ac:dyDescent="0.25">
      <c r="A31" s="672">
        <v>27</v>
      </c>
      <c r="B31" s="672">
        <v>65823</v>
      </c>
      <c r="C31" s="672" t="s">
        <v>6904</v>
      </c>
      <c r="D31" s="675" t="s">
        <v>6905</v>
      </c>
    </row>
    <row r="32" spans="1:4" x14ac:dyDescent="0.25">
      <c r="A32" s="672">
        <v>28</v>
      </c>
      <c r="B32" s="672">
        <v>65822</v>
      </c>
      <c r="C32" s="672" t="s">
        <v>6906</v>
      </c>
      <c r="D32" s="675" t="s">
        <v>3030</v>
      </c>
    </row>
    <row r="33" spans="1:4" x14ac:dyDescent="0.25">
      <c r="A33" s="672">
        <v>29</v>
      </c>
      <c r="B33" s="672">
        <v>65851</v>
      </c>
      <c r="C33" s="672" t="s">
        <v>6907</v>
      </c>
      <c r="D33" s="675" t="s">
        <v>6908</v>
      </c>
    </row>
    <row r="34" spans="1:4" x14ac:dyDescent="0.25">
      <c r="A34" s="672">
        <v>30</v>
      </c>
      <c r="B34" s="672">
        <v>65760</v>
      </c>
      <c r="C34" s="672" t="s">
        <v>6909</v>
      </c>
      <c r="D34" s="675" t="s">
        <v>6910</v>
      </c>
    </row>
    <row r="35" spans="1:4" x14ac:dyDescent="0.25">
      <c r="A35" s="672">
        <v>31</v>
      </c>
      <c r="B35" s="672">
        <v>65774</v>
      </c>
      <c r="C35" s="672" t="s">
        <v>6911</v>
      </c>
      <c r="D35" s="675" t="s">
        <v>6912</v>
      </c>
    </row>
    <row r="36" spans="1:4" x14ac:dyDescent="0.25">
      <c r="A36" s="672">
        <v>32</v>
      </c>
      <c r="B36" s="672">
        <v>65840</v>
      </c>
      <c r="C36" s="672" t="s">
        <v>6913</v>
      </c>
      <c r="D36" s="675" t="s">
        <v>6914</v>
      </c>
    </row>
    <row r="37" spans="1:4" x14ac:dyDescent="0.25">
      <c r="A37" s="672">
        <v>33</v>
      </c>
      <c r="B37" s="672">
        <v>65744</v>
      </c>
      <c r="C37" s="672" t="s">
        <v>6915</v>
      </c>
      <c r="D37" s="675" t="s">
        <v>6916</v>
      </c>
    </row>
    <row r="38" spans="1:4" x14ac:dyDescent="0.25">
      <c r="A38" s="672">
        <v>34</v>
      </c>
      <c r="B38" s="672">
        <v>65486</v>
      </c>
      <c r="C38" s="672" t="s">
        <v>6917</v>
      </c>
      <c r="D38" s="675" t="s">
        <v>6918</v>
      </c>
    </row>
    <row r="39" spans="1:4" x14ac:dyDescent="0.25">
      <c r="A39" s="672">
        <v>35</v>
      </c>
      <c r="B39" s="672">
        <v>65729</v>
      </c>
      <c r="C39" s="672" t="s">
        <v>6919</v>
      </c>
      <c r="D39" s="675" t="s">
        <v>6920</v>
      </c>
    </row>
    <row r="40" spans="1:4" x14ac:dyDescent="0.25">
      <c r="A40" s="672">
        <v>36</v>
      </c>
      <c r="B40" s="672">
        <v>65759</v>
      </c>
      <c r="C40" s="672" t="s">
        <v>6921</v>
      </c>
      <c r="D40" s="675" t="s">
        <v>6922</v>
      </c>
    </row>
    <row r="41" spans="1:4" x14ac:dyDescent="0.25">
      <c r="A41" s="672">
        <v>37</v>
      </c>
      <c r="B41" s="672">
        <v>65792</v>
      </c>
      <c r="C41" s="672" t="s">
        <v>6923</v>
      </c>
      <c r="D41" s="675" t="s">
        <v>6924</v>
      </c>
    </row>
    <row r="42" spans="1:4" x14ac:dyDescent="0.25">
      <c r="A42" s="672">
        <v>38</v>
      </c>
      <c r="B42" s="672">
        <v>65839</v>
      </c>
      <c r="C42" s="672" t="s">
        <v>6925</v>
      </c>
      <c r="D42" s="675" t="s">
        <v>6926</v>
      </c>
    </row>
    <row r="43" spans="1:4" x14ac:dyDescent="0.25">
      <c r="A43" s="672">
        <v>39</v>
      </c>
      <c r="B43" s="672">
        <v>65754</v>
      </c>
      <c r="C43" s="672" t="s">
        <v>6927</v>
      </c>
      <c r="D43" s="675" t="s">
        <v>6928</v>
      </c>
    </row>
    <row r="44" spans="1:4" x14ac:dyDescent="0.25">
      <c r="A44" s="672">
        <v>40</v>
      </c>
      <c r="B44" s="672">
        <v>65785</v>
      </c>
      <c r="C44" s="672" t="s">
        <v>6929</v>
      </c>
      <c r="D44" s="675" t="s">
        <v>6930</v>
      </c>
    </row>
    <row r="45" spans="1:4" x14ac:dyDescent="0.25">
      <c r="A45" s="672">
        <v>41</v>
      </c>
      <c r="B45" s="672">
        <v>65788</v>
      </c>
      <c r="C45" s="672" t="s">
        <v>6931</v>
      </c>
      <c r="D45" s="675" t="s">
        <v>6932</v>
      </c>
    </row>
    <row r="46" spans="1:4" x14ac:dyDescent="0.25">
      <c r="A46" s="672">
        <v>42</v>
      </c>
      <c r="B46" s="672">
        <v>65836</v>
      </c>
      <c r="C46" s="672" t="s">
        <v>6933</v>
      </c>
      <c r="D46" s="675" t="s">
        <v>6934</v>
      </c>
    </row>
    <row r="47" spans="1:4" x14ac:dyDescent="0.25">
      <c r="A47" s="672">
        <v>43</v>
      </c>
      <c r="B47" s="672">
        <v>65870</v>
      </c>
      <c r="C47" s="672" t="s">
        <v>6935</v>
      </c>
      <c r="D47" s="675" t="s">
        <v>6936</v>
      </c>
    </row>
    <row r="48" spans="1:4" x14ac:dyDescent="0.25">
      <c r="A48" s="672">
        <v>44</v>
      </c>
      <c r="B48" s="672">
        <v>65800</v>
      </c>
      <c r="C48" s="672" t="s">
        <v>6937</v>
      </c>
      <c r="D48" s="675" t="s">
        <v>6938</v>
      </c>
    </row>
    <row r="49" spans="1:4" x14ac:dyDescent="0.25">
      <c r="A49" s="672">
        <v>45</v>
      </c>
      <c r="B49" s="672">
        <v>65841</v>
      </c>
      <c r="C49" s="672" t="s">
        <v>6939</v>
      </c>
      <c r="D49" s="675" t="s">
        <v>6940</v>
      </c>
    </row>
    <row r="50" spans="1:4" x14ac:dyDescent="0.25">
      <c r="A50" s="672">
        <v>46</v>
      </c>
      <c r="B50" s="672">
        <v>66274</v>
      </c>
      <c r="C50" s="672" t="s">
        <v>6941</v>
      </c>
      <c r="D50" s="675" t="s">
        <v>6942</v>
      </c>
    </row>
    <row r="51" spans="1:4" x14ac:dyDescent="0.25">
      <c r="A51" s="672">
        <v>47</v>
      </c>
      <c r="B51" s="672">
        <v>65867</v>
      </c>
      <c r="C51" s="672" t="s">
        <v>6943</v>
      </c>
      <c r="D51" s="675" t="s">
        <v>6944</v>
      </c>
    </row>
    <row r="52" spans="1:4" x14ac:dyDescent="0.25">
      <c r="A52" s="672">
        <v>48</v>
      </c>
      <c r="B52" s="672">
        <v>65741</v>
      </c>
      <c r="C52" s="672" t="s">
        <v>6945</v>
      </c>
      <c r="D52" s="675" t="s">
        <v>6946</v>
      </c>
    </row>
    <row r="53" spans="1:4" x14ac:dyDescent="0.25">
      <c r="A53" s="672">
        <v>49</v>
      </c>
      <c r="B53" s="672">
        <v>65736</v>
      </c>
      <c r="C53" s="672" t="s">
        <v>6947</v>
      </c>
      <c r="D53" s="675" t="s">
        <v>6948</v>
      </c>
    </row>
    <row r="54" spans="1:4" x14ac:dyDescent="0.25">
      <c r="A54" s="672">
        <v>50</v>
      </c>
      <c r="B54" s="672">
        <v>65733</v>
      </c>
      <c r="C54" s="672" t="s">
        <v>6949</v>
      </c>
      <c r="D54" s="675" t="s">
        <v>6950</v>
      </c>
    </row>
    <row r="55" spans="1:4" x14ac:dyDescent="0.25">
      <c r="A55" s="672">
        <v>51</v>
      </c>
      <c r="B55" s="672">
        <v>65768</v>
      </c>
      <c r="C55" s="672" t="s">
        <v>6951</v>
      </c>
      <c r="D55" s="675" t="s">
        <v>6952</v>
      </c>
    </row>
    <row r="56" spans="1:4" x14ac:dyDescent="0.25">
      <c r="A56" s="672">
        <v>52</v>
      </c>
      <c r="B56" s="672">
        <v>65854</v>
      </c>
      <c r="C56" s="672" t="s">
        <v>6953</v>
      </c>
      <c r="D56" s="675" t="s">
        <v>6954</v>
      </c>
    </row>
    <row r="57" spans="1:4" x14ac:dyDescent="0.25">
      <c r="A57" s="672">
        <v>53</v>
      </c>
      <c r="B57" s="672">
        <v>65838</v>
      </c>
      <c r="C57" s="672" t="s">
        <v>6955</v>
      </c>
      <c r="D57" s="675" t="s">
        <v>6956</v>
      </c>
    </row>
    <row r="58" spans="1:4" x14ac:dyDescent="0.25">
      <c r="A58" s="672">
        <v>54</v>
      </c>
      <c r="B58" s="672">
        <v>65817</v>
      </c>
      <c r="C58" s="672" t="s">
        <v>6957</v>
      </c>
      <c r="D58" s="675" t="s">
        <v>3119</v>
      </c>
    </row>
    <row r="59" spans="1:4" x14ac:dyDescent="0.25">
      <c r="A59" s="672">
        <v>55</v>
      </c>
      <c r="B59" s="672">
        <v>65824</v>
      </c>
      <c r="C59" s="672" t="s">
        <v>6958</v>
      </c>
      <c r="D59" s="675" t="s">
        <v>6959</v>
      </c>
    </row>
    <row r="60" spans="1:4" x14ac:dyDescent="0.25">
      <c r="A60" s="672">
        <v>56</v>
      </c>
      <c r="B60" s="672">
        <v>65761</v>
      </c>
      <c r="C60" s="672" t="s">
        <v>6960</v>
      </c>
      <c r="D60" s="675" t="s">
        <v>6961</v>
      </c>
    </row>
    <row r="61" spans="1:4" x14ac:dyDescent="0.25">
      <c r="A61" s="672">
        <v>57</v>
      </c>
      <c r="B61" s="672">
        <v>65728</v>
      </c>
      <c r="C61" s="672" t="s">
        <v>6962</v>
      </c>
      <c r="D61" s="675" t="s">
        <v>6963</v>
      </c>
    </row>
    <row r="62" spans="1:4" x14ac:dyDescent="0.25">
      <c r="A62" s="672">
        <v>58</v>
      </c>
      <c r="B62" s="672">
        <v>65735</v>
      </c>
      <c r="C62" s="672" t="s">
        <v>6964</v>
      </c>
      <c r="D62" s="675" t="s">
        <v>6965</v>
      </c>
    </row>
    <row r="63" spans="1:4" x14ac:dyDescent="0.25">
      <c r="A63" s="672">
        <v>59</v>
      </c>
      <c r="B63" s="672">
        <v>65778</v>
      </c>
      <c r="C63" s="672" t="s">
        <v>6966</v>
      </c>
      <c r="D63" s="675" t="s">
        <v>6967</v>
      </c>
    </row>
    <row r="64" spans="1:4" x14ac:dyDescent="0.25">
      <c r="A64" s="672">
        <v>60</v>
      </c>
      <c r="B64" s="672">
        <v>65799</v>
      </c>
      <c r="C64" s="672" t="s">
        <v>6968</v>
      </c>
      <c r="D64" s="675" t="s">
        <v>6969</v>
      </c>
    </row>
    <row r="65" spans="1:4" x14ac:dyDescent="0.25">
      <c r="A65" s="672">
        <v>61</v>
      </c>
      <c r="B65" s="672">
        <v>65769</v>
      </c>
      <c r="C65" s="672" t="s">
        <v>6970</v>
      </c>
      <c r="D65" s="675" t="s">
        <v>6971</v>
      </c>
    </row>
    <row r="66" spans="1:4" x14ac:dyDescent="0.25">
      <c r="A66" s="672">
        <v>62</v>
      </c>
      <c r="B66" s="672">
        <v>65780</v>
      </c>
      <c r="C66" s="672" t="s">
        <v>6972</v>
      </c>
      <c r="D66" s="675" t="s">
        <v>6973</v>
      </c>
    </row>
    <row r="67" spans="1:4" x14ac:dyDescent="0.25">
      <c r="A67" s="672">
        <v>63</v>
      </c>
      <c r="B67" s="672">
        <v>65859</v>
      </c>
      <c r="C67" s="672" t="s">
        <v>6974</v>
      </c>
      <c r="D67" s="675" t="s">
        <v>6975</v>
      </c>
    </row>
    <row r="68" spans="1:4" x14ac:dyDescent="0.25">
      <c r="A68" s="672">
        <v>64</v>
      </c>
      <c r="B68" s="672">
        <v>65726</v>
      </c>
      <c r="C68" s="672" t="s">
        <v>6976</v>
      </c>
      <c r="D68" s="675" t="s">
        <v>6977</v>
      </c>
    </row>
    <row r="69" spans="1:4" x14ac:dyDescent="0.25">
      <c r="A69" s="672">
        <v>65</v>
      </c>
      <c r="B69" s="672">
        <v>65843</v>
      </c>
      <c r="C69" s="672" t="s">
        <v>6978</v>
      </c>
      <c r="D69" s="675" t="s">
        <v>6979</v>
      </c>
    </row>
    <row r="70" spans="1:4" x14ac:dyDescent="0.25">
      <c r="A70" s="672">
        <v>66</v>
      </c>
      <c r="B70" s="672">
        <v>65795</v>
      </c>
      <c r="C70" s="672" t="s">
        <v>6980</v>
      </c>
      <c r="D70" s="675" t="s">
        <v>6981</v>
      </c>
    </row>
    <row r="71" spans="1:4" x14ac:dyDescent="0.25">
      <c r="A71" s="672">
        <v>67</v>
      </c>
      <c r="B71" s="672">
        <v>65730</v>
      </c>
      <c r="C71" s="672" t="s">
        <v>6982</v>
      </c>
      <c r="D71" s="675" t="s">
        <v>208</v>
      </c>
    </row>
    <row r="72" spans="1:4" x14ac:dyDescent="0.25">
      <c r="A72" s="672">
        <v>68</v>
      </c>
      <c r="B72" s="672">
        <v>65868</v>
      </c>
      <c r="C72" s="672" t="s">
        <v>6983</v>
      </c>
      <c r="D72" s="675" t="s">
        <v>6984</v>
      </c>
    </row>
    <row r="73" spans="1:4" x14ac:dyDescent="0.25">
      <c r="A73" s="672">
        <v>69</v>
      </c>
      <c r="B73" s="672">
        <v>65775</v>
      </c>
      <c r="C73" s="672" t="s">
        <v>6985</v>
      </c>
      <c r="D73" s="675" t="s">
        <v>6986</v>
      </c>
    </row>
    <row r="74" spans="1:4" x14ac:dyDescent="0.25">
      <c r="A74" s="672">
        <v>70</v>
      </c>
      <c r="B74" s="672">
        <v>65796</v>
      </c>
      <c r="C74" s="672" t="s">
        <v>6987</v>
      </c>
      <c r="D74" s="675" t="s">
        <v>4774</v>
      </c>
    </row>
    <row r="75" spans="1:4" x14ac:dyDescent="0.25">
      <c r="A75" s="672">
        <v>71</v>
      </c>
      <c r="B75" s="672">
        <v>65756</v>
      </c>
      <c r="C75" s="672" t="s">
        <v>6988</v>
      </c>
      <c r="D75" s="675" t="s">
        <v>6989</v>
      </c>
    </row>
    <row r="76" spans="1:4" x14ac:dyDescent="0.25">
      <c r="A76" s="672">
        <v>72</v>
      </c>
      <c r="B76" s="672">
        <v>65731</v>
      </c>
      <c r="C76" s="672" t="s">
        <v>6990</v>
      </c>
      <c r="D76" s="675" t="s">
        <v>6991</v>
      </c>
    </row>
    <row r="77" spans="1:4" x14ac:dyDescent="0.25">
      <c r="A77" s="672">
        <v>73</v>
      </c>
      <c r="B77" s="672">
        <v>65853</v>
      </c>
      <c r="C77" s="672" t="s">
        <v>6992</v>
      </c>
      <c r="D77" s="675" t="s">
        <v>6993</v>
      </c>
    </row>
    <row r="78" spans="1:4" x14ac:dyDescent="0.25">
      <c r="A78" s="672">
        <v>74</v>
      </c>
      <c r="B78" s="672">
        <v>65808</v>
      </c>
      <c r="C78" s="672" t="s">
        <v>6994</v>
      </c>
      <c r="D78" s="675" t="s">
        <v>6995</v>
      </c>
    </row>
    <row r="79" spans="1:4" x14ac:dyDescent="0.25">
      <c r="A79" s="672">
        <v>75</v>
      </c>
      <c r="B79" s="672">
        <v>65514</v>
      </c>
      <c r="C79" s="672" t="s">
        <v>6996</v>
      </c>
      <c r="D79" s="675" t="s">
        <v>6997</v>
      </c>
    </row>
    <row r="80" spans="1:4" x14ac:dyDescent="0.25">
      <c r="A80" s="672">
        <v>76</v>
      </c>
      <c r="B80" s="672">
        <v>65826</v>
      </c>
      <c r="C80" s="672" t="s">
        <v>6998</v>
      </c>
      <c r="D80" s="675" t="s">
        <v>6999</v>
      </c>
    </row>
    <row r="81" spans="1:4" x14ac:dyDescent="0.25">
      <c r="A81" s="672">
        <v>77</v>
      </c>
      <c r="B81" s="672">
        <v>65804</v>
      </c>
      <c r="C81" s="672" t="s">
        <v>7000</v>
      </c>
      <c r="D81" s="675" t="s">
        <v>7001</v>
      </c>
    </row>
    <row r="82" spans="1:4" x14ac:dyDescent="0.25">
      <c r="A82" s="672">
        <v>78</v>
      </c>
      <c r="B82" s="672">
        <v>65758</v>
      </c>
      <c r="C82" s="672" t="s">
        <v>7002</v>
      </c>
      <c r="D82" s="675" t="s">
        <v>7003</v>
      </c>
    </row>
    <row r="83" spans="1:4" x14ac:dyDescent="0.25">
      <c r="A83" s="672">
        <v>79</v>
      </c>
      <c r="B83" s="672">
        <v>65806</v>
      </c>
      <c r="C83" s="672" t="s">
        <v>7004</v>
      </c>
      <c r="D83" s="675" t="s">
        <v>7005</v>
      </c>
    </row>
    <row r="84" spans="1:4" x14ac:dyDescent="0.25">
      <c r="A84" s="672">
        <v>80</v>
      </c>
      <c r="B84" s="672">
        <v>65749</v>
      </c>
      <c r="C84" s="672" t="s">
        <v>7006</v>
      </c>
      <c r="D84" s="675" t="s">
        <v>7007</v>
      </c>
    </row>
    <row r="85" spans="1:4" x14ac:dyDescent="0.25">
      <c r="A85" s="672">
        <v>81</v>
      </c>
      <c r="B85" s="672">
        <v>65789</v>
      </c>
      <c r="C85" s="672" t="s">
        <v>7008</v>
      </c>
      <c r="D85" s="675" t="s">
        <v>7009</v>
      </c>
    </row>
    <row r="86" spans="1:4" x14ac:dyDescent="0.25">
      <c r="A86" s="672">
        <v>82</v>
      </c>
      <c r="B86" s="672">
        <v>65837</v>
      </c>
      <c r="C86" s="672" t="s">
        <v>7010</v>
      </c>
      <c r="D86" s="675" t="s">
        <v>7011</v>
      </c>
    </row>
    <row r="87" spans="1:4" x14ac:dyDescent="0.25">
      <c r="A87" s="672">
        <v>83</v>
      </c>
      <c r="B87" s="672">
        <v>65752</v>
      </c>
      <c r="C87" s="672" t="s">
        <v>7012</v>
      </c>
      <c r="D87" s="675" t="s">
        <v>7013</v>
      </c>
    </row>
    <row r="88" spans="1:4" x14ac:dyDescent="0.25">
      <c r="A88" s="672">
        <v>84</v>
      </c>
      <c r="B88" s="672">
        <v>66272</v>
      </c>
      <c r="C88" s="672" t="s">
        <v>7014</v>
      </c>
      <c r="D88" s="675" t="s">
        <v>7015</v>
      </c>
    </row>
    <row r="89" spans="1:4" x14ac:dyDescent="0.25">
      <c r="A89" s="672">
        <v>85</v>
      </c>
      <c r="B89" s="672">
        <v>65746</v>
      </c>
      <c r="C89" s="672" t="s">
        <v>7016</v>
      </c>
      <c r="D89" s="675" t="s">
        <v>7017</v>
      </c>
    </row>
    <row r="90" spans="1:4" x14ac:dyDescent="0.25">
      <c r="A90" s="672">
        <v>86</v>
      </c>
      <c r="B90" s="672">
        <v>65734</v>
      </c>
      <c r="C90" s="672" t="s">
        <v>7018</v>
      </c>
      <c r="D90" s="675" t="s">
        <v>7019</v>
      </c>
    </row>
    <row r="91" spans="1:4" x14ac:dyDescent="0.25">
      <c r="A91" s="672">
        <v>87</v>
      </c>
      <c r="B91" s="672">
        <v>65772</v>
      </c>
      <c r="C91" s="672" t="s">
        <v>7020</v>
      </c>
      <c r="D91" s="675" t="s">
        <v>7021</v>
      </c>
    </row>
    <row r="92" spans="1:4" x14ac:dyDescent="0.25">
      <c r="A92" s="672">
        <v>88</v>
      </c>
      <c r="B92" s="672">
        <v>65753</v>
      </c>
      <c r="C92" s="672" t="s">
        <v>7022</v>
      </c>
      <c r="D92" s="675" t="s">
        <v>6420</v>
      </c>
    </row>
    <row r="93" spans="1:4" x14ac:dyDescent="0.25">
      <c r="A93" s="672">
        <v>89</v>
      </c>
      <c r="B93" s="672">
        <v>65737</v>
      </c>
      <c r="C93" s="672" t="s">
        <v>7023</v>
      </c>
      <c r="D93" s="675" t="s">
        <v>7024</v>
      </c>
    </row>
    <row r="94" spans="1:4" x14ac:dyDescent="0.25">
      <c r="A94" s="672">
        <v>90</v>
      </c>
      <c r="B94" s="672">
        <v>65803</v>
      </c>
      <c r="C94" s="672" t="s">
        <v>7025</v>
      </c>
      <c r="D94" s="675" t="s">
        <v>7026</v>
      </c>
    </row>
    <row r="95" spans="1:4" x14ac:dyDescent="0.25">
      <c r="A95" s="672">
        <v>91</v>
      </c>
      <c r="B95" s="672">
        <v>65844</v>
      </c>
      <c r="C95" s="672" t="s">
        <v>7027</v>
      </c>
      <c r="D95" s="675" t="s">
        <v>7028</v>
      </c>
    </row>
    <row r="96" spans="1:4" x14ac:dyDescent="0.25">
      <c r="A96" s="672">
        <v>92</v>
      </c>
      <c r="B96" s="672">
        <v>65847</v>
      </c>
      <c r="C96" s="672" t="s">
        <v>7029</v>
      </c>
      <c r="D96" s="675" t="s">
        <v>7030</v>
      </c>
    </row>
    <row r="97" spans="1:4" x14ac:dyDescent="0.25">
      <c r="A97" s="672">
        <v>93</v>
      </c>
      <c r="B97" s="672">
        <v>65786</v>
      </c>
      <c r="C97" s="672" t="s">
        <v>7031</v>
      </c>
      <c r="D97" s="675" t="s">
        <v>4206</v>
      </c>
    </row>
    <row r="98" spans="1:4" x14ac:dyDescent="0.25">
      <c r="A98" s="672">
        <v>94</v>
      </c>
      <c r="B98" s="672">
        <v>65862</v>
      </c>
      <c r="C98" s="672" t="s">
        <v>7032</v>
      </c>
      <c r="D98" s="675" t="s">
        <v>7033</v>
      </c>
    </row>
    <row r="99" spans="1:4" x14ac:dyDescent="0.25">
      <c r="A99" s="672">
        <v>95</v>
      </c>
      <c r="B99" s="672">
        <v>65481</v>
      </c>
      <c r="C99" s="672" t="s">
        <v>7034</v>
      </c>
      <c r="D99" s="675" t="s">
        <v>7035</v>
      </c>
    </row>
    <row r="100" spans="1:4" x14ac:dyDescent="0.25">
      <c r="A100" s="672">
        <v>96</v>
      </c>
      <c r="B100" s="672">
        <v>65750</v>
      </c>
      <c r="C100" s="672" t="s">
        <v>7036</v>
      </c>
      <c r="D100" s="675" t="s">
        <v>7037</v>
      </c>
    </row>
    <row r="101" spans="1:4" x14ac:dyDescent="0.25">
      <c r="A101" s="672">
        <v>97</v>
      </c>
      <c r="B101" s="672">
        <v>65751</v>
      </c>
      <c r="C101" s="672" t="s">
        <v>7038</v>
      </c>
      <c r="D101" s="675" t="s">
        <v>7039</v>
      </c>
    </row>
    <row r="102" spans="1:4" x14ac:dyDescent="0.25">
      <c r="A102" s="672">
        <v>98</v>
      </c>
      <c r="B102" s="672">
        <v>65845</v>
      </c>
      <c r="C102" s="672" t="s">
        <v>7040</v>
      </c>
      <c r="D102" s="675" t="s">
        <v>7041</v>
      </c>
    </row>
    <row r="103" spans="1:4" x14ac:dyDescent="0.25">
      <c r="A103" s="672">
        <v>99</v>
      </c>
      <c r="B103" s="672">
        <v>65805</v>
      </c>
      <c r="C103" s="672" t="s">
        <v>7042</v>
      </c>
      <c r="D103" s="675" t="s">
        <v>7043</v>
      </c>
    </row>
    <row r="104" spans="1:4" x14ac:dyDescent="0.25">
      <c r="A104" s="672">
        <v>100</v>
      </c>
      <c r="B104" s="672">
        <v>65825</v>
      </c>
      <c r="C104" s="672" t="s">
        <v>7044</v>
      </c>
      <c r="D104" s="675" t="s">
        <v>7045</v>
      </c>
    </row>
    <row r="105" spans="1:4" x14ac:dyDescent="0.25">
      <c r="A105" s="672">
        <v>101</v>
      </c>
      <c r="B105" s="672">
        <v>65776</v>
      </c>
      <c r="C105" s="672" t="s">
        <v>7046</v>
      </c>
      <c r="D105" s="675" t="s">
        <v>7047</v>
      </c>
    </row>
    <row r="106" spans="1:4" x14ac:dyDescent="0.25">
      <c r="A106" s="672">
        <v>102</v>
      </c>
      <c r="B106" s="672">
        <v>65766</v>
      </c>
      <c r="C106" s="672" t="s">
        <v>7048</v>
      </c>
      <c r="D106" s="675" t="s">
        <v>7049</v>
      </c>
    </row>
    <row r="107" spans="1:4" x14ac:dyDescent="0.25">
      <c r="A107" s="672">
        <v>103</v>
      </c>
      <c r="B107" s="672">
        <v>65743</v>
      </c>
      <c r="C107" s="672" t="s">
        <v>7050</v>
      </c>
      <c r="D107" s="675" t="s">
        <v>7051</v>
      </c>
    </row>
    <row r="108" spans="1:4" x14ac:dyDescent="0.25">
      <c r="A108" s="672">
        <v>104</v>
      </c>
      <c r="B108" s="672">
        <v>65848</v>
      </c>
      <c r="C108" s="672" t="s">
        <v>7052</v>
      </c>
      <c r="D108" s="675" t="s">
        <v>7053</v>
      </c>
    </row>
    <row r="109" spans="1:4" x14ac:dyDescent="0.25">
      <c r="A109" s="672">
        <v>105</v>
      </c>
      <c r="B109" s="672">
        <v>65793</v>
      </c>
      <c r="C109" s="672" t="s">
        <v>7054</v>
      </c>
      <c r="D109" s="675" t="s">
        <v>7055</v>
      </c>
    </row>
    <row r="110" spans="1:4" x14ac:dyDescent="0.25">
      <c r="A110" s="672">
        <v>106</v>
      </c>
      <c r="B110" s="672">
        <v>65764</v>
      </c>
      <c r="C110" s="672" t="s">
        <v>7056</v>
      </c>
      <c r="D110" s="675" t="s">
        <v>7057</v>
      </c>
    </row>
    <row r="111" spans="1:4" x14ac:dyDescent="0.25">
      <c r="A111" s="672">
        <v>107</v>
      </c>
      <c r="B111" s="672">
        <v>65873</v>
      </c>
      <c r="C111" s="672" t="s">
        <v>7058</v>
      </c>
      <c r="D111" s="675" t="s">
        <v>7059</v>
      </c>
    </row>
    <row r="112" spans="1:4" x14ac:dyDescent="0.25">
      <c r="A112" s="672">
        <v>108</v>
      </c>
      <c r="B112" s="672">
        <v>65787</v>
      </c>
      <c r="C112" s="672" t="s">
        <v>7060</v>
      </c>
      <c r="D112" s="675" t="s">
        <v>7061</v>
      </c>
    </row>
    <row r="113" spans="1:4" x14ac:dyDescent="0.25">
      <c r="A113" s="672">
        <v>109</v>
      </c>
      <c r="B113" s="672">
        <v>65900</v>
      </c>
      <c r="C113" s="672" t="s">
        <v>7062</v>
      </c>
      <c r="D113" s="675" t="s">
        <v>7063</v>
      </c>
    </row>
    <row r="114" spans="1:4" x14ac:dyDescent="0.25">
      <c r="A114" s="672">
        <v>110</v>
      </c>
      <c r="B114" s="672">
        <v>65784</v>
      </c>
      <c r="C114" s="672" t="s">
        <v>7064</v>
      </c>
      <c r="D114" s="675" t="s">
        <v>7065</v>
      </c>
    </row>
    <row r="115" spans="1:4" x14ac:dyDescent="0.25">
      <c r="A115" s="672">
        <v>111</v>
      </c>
      <c r="B115" s="672">
        <v>64037</v>
      </c>
      <c r="C115" s="672" t="s">
        <v>7066</v>
      </c>
      <c r="D115" s="675" t="s">
        <v>7067</v>
      </c>
    </row>
    <row r="116" spans="1:4" x14ac:dyDescent="0.25">
      <c r="A116" s="672">
        <v>112</v>
      </c>
      <c r="B116" s="672">
        <v>65810</v>
      </c>
      <c r="C116" s="672" t="s">
        <v>7068</v>
      </c>
      <c r="D116" s="675" t="s">
        <v>3197</v>
      </c>
    </row>
    <row r="117" spans="1:4" x14ac:dyDescent="0.25">
      <c r="A117" s="672">
        <v>113</v>
      </c>
      <c r="B117" s="672">
        <v>65819</v>
      </c>
      <c r="C117" s="672" t="s">
        <v>7069</v>
      </c>
      <c r="D117" s="675" t="s">
        <v>7070</v>
      </c>
    </row>
    <row r="118" spans="1:4" x14ac:dyDescent="0.25">
      <c r="A118" s="672">
        <v>114</v>
      </c>
      <c r="B118" s="672">
        <v>65842</v>
      </c>
      <c r="C118" s="672" t="s">
        <v>7071</v>
      </c>
      <c r="D118" s="675" t="s">
        <v>7072</v>
      </c>
    </row>
    <row r="119" spans="1:4" x14ac:dyDescent="0.25">
      <c r="A119" s="672">
        <v>115</v>
      </c>
      <c r="B119" s="672">
        <v>65777</v>
      </c>
      <c r="C119" s="672" t="s">
        <v>7073</v>
      </c>
      <c r="D119" s="675" t="s">
        <v>7074</v>
      </c>
    </row>
    <row r="120" spans="1:4" x14ac:dyDescent="0.25">
      <c r="A120" s="672">
        <v>116</v>
      </c>
      <c r="B120" s="672">
        <v>65815</v>
      </c>
      <c r="C120" s="672" t="s">
        <v>7075</v>
      </c>
      <c r="D120" s="675" t="s">
        <v>7076</v>
      </c>
    </row>
    <row r="121" spans="1:4" x14ac:dyDescent="0.25">
      <c r="A121" s="672">
        <v>117</v>
      </c>
      <c r="B121" s="672">
        <v>65866</v>
      </c>
      <c r="C121" s="672" t="s">
        <v>7077</v>
      </c>
      <c r="D121" s="675" t="s">
        <v>7078</v>
      </c>
    </row>
    <row r="122" spans="1:4" x14ac:dyDescent="0.25">
      <c r="A122" s="672">
        <v>118</v>
      </c>
      <c r="B122" s="672">
        <v>66273</v>
      </c>
      <c r="C122" s="672" t="s">
        <v>7079</v>
      </c>
      <c r="D122" s="675" t="s">
        <v>7080</v>
      </c>
    </row>
    <row r="123" spans="1:4" x14ac:dyDescent="0.25">
      <c r="A123" s="672">
        <v>119</v>
      </c>
      <c r="B123" s="672">
        <v>65757</v>
      </c>
      <c r="C123" s="672" t="s">
        <v>7081</v>
      </c>
      <c r="D123" s="675" t="s">
        <v>7082</v>
      </c>
    </row>
    <row r="124" spans="1:4" x14ac:dyDescent="0.25">
      <c r="A124" s="672">
        <v>120</v>
      </c>
      <c r="B124" s="672">
        <v>65855</v>
      </c>
      <c r="C124" s="672" t="s">
        <v>7083</v>
      </c>
      <c r="D124" s="675" t="s">
        <v>7084</v>
      </c>
    </row>
    <row r="125" spans="1:4" x14ac:dyDescent="0.25">
      <c r="A125" s="672">
        <v>121</v>
      </c>
      <c r="B125" s="672">
        <v>65850</v>
      </c>
      <c r="C125" s="672" t="s">
        <v>7085</v>
      </c>
      <c r="D125" s="675" t="s">
        <v>7086</v>
      </c>
    </row>
    <row r="126" spans="1:4" x14ac:dyDescent="0.25">
      <c r="A126" s="672">
        <v>122</v>
      </c>
      <c r="B126" s="672">
        <v>65832</v>
      </c>
      <c r="C126" s="672" t="s">
        <v>7087</v>
      </c>
      <c r="D126" s="675" t="s">
        <v>7088</v>
      </c>
    </row>
    <row r="127" spans="1:4" x14ac:dyDescent="0.25">
      <c r="A127" s="672">
        <v>123</v>
      </c>
      <c r="B127" s="672">
        <v>65794</v>
      </c>
      <c r="C127" s="672" t="s">
        <v>7089</v>
      </c>
      <c r="D127" s="675" t="s">
        <v>7090</v>
      </c>
    </row>
    <row r="128" spans="1:4" x14ac:dyDescent="0.25">
      <c r="A128" s="672">
        <v>124</v>
      </c>
      <c r="B128" s="672">
        <v>65771</v>
      </c>
      <c r="C128" s="672" t="s">
        <v>7091</v>
      </c>
      <c r="D128" s="675" t="s">
        <v>7092</v>
      </c>
    </row>
    <row r="129" spans="1:4" x14ac:dyDescent="0.25">
      <c r="A129" s="672">
        <v>125</v>
      </c>
      <c r="B129" s="672">
        <v>65770</v>
      </c>
      <c r="C129" s="672" t="s">
        <v>7093</v>
      </c>
      <c r="D129" s="675" t="s">
        <v>7094</v>
      </c>
    </row>
    <row r="130" spans="1:4" x14ac:dyDescent="0.25">
      <c r="A130" s="672">
        <v>126</v>
      </c>
      <c r="B130" s="672">
        <v>65798</v>
      </c>
      <c r="C130" s="672" t="s">
        <v>7095</v>
      </c>
      <c r="D130" s="675" t="s">
        <v>7096</v>
      </c>
    </row>
    <row r="131" spans="1:4" x14ac:dyDescent="0.25">
      <c r="A131" s="672">
        <v>127</v>
      </c>
      <c r="B131" s="672">
        <v>66269</v>
      </c>
      <c r="C131" s="672" t="s">
        <v>7097</v>
      </c>
      <c r="D131" s="675" t="s">
        <v>7098</v>
      </c>
    </row>
    <row r="132" spans="1:4" x14ac:dyDescent="0.25">
      <c r="A132" s="672">
        <v>128</v>
      </c>
      <c r="B132" s="672">
        <v>65857</v>
      </c>
      <c r="C132" s="672" t="s">
        <v>7099</v>
      </c>
      <c r="D132" s="675" t="s">
        <v>4206</v>
      </c>
    </row>
    <row r="133" spans="1:4" x14ac:dyDescent="0.25">
      <c r="A133" s="672">
        <v>129</v>
      </c>
      <c r="B133" s="672">
        <v>65797</v>
      </c>
      <c r="C133" s="672" t="s">
        <v>7100</v>
      </c>
      <c r="D133" s="675" t="s">
        <v>7101</v>
      </c>
    </row>
    <row r="134" spans="1:4" x14ac:dyDescent="0.25">
      <c r="A134" s="672">
        <v>130</v>
      </c>
      <c r="B134" s="672">
        <v>65864</v>
      </c>
      <c r="C134" s="672" t="s">
        <v>7102</v>
      </c>
      <c r="D134" s="675" t="s">
        <v>7103</v>
      </c>
    </row>
    <row r="135" spans="1:4" x14ac:dyDescent="0.25">
      <c r="A135" s="672">
        <v>131</v>
      </c>
      <c r="B135" s="672">
        <v>65801</v>
      </c>
      <c r="C135" s="672" t="s">
        <v>7104</v>
      </c>
      <c r="D135" s="675" t="s">
        <v>7105</v>
      </c>
    </row>
    <row r="136" spans="1:4" x14ac:dyDescent="0.25">
      <c r="A136" s="672">
        <v>132</v>
      </c>
      <c r="B136" s="672">
        <v>65762</v>
      </c>
      <c r="C136" s="672" t="s">
        <v>7106</v>
      </c>
      <c r="D136" s="675" t="s">
        <v>7107</v>
      </c>
    </row>
    <row r="137" spans="1:4" x14ac:dyDescent="0.25">
      <c r="A137" s="672">
        <v>133</v>
      </c>
      <c r="B137" s="672">
        <v>65748</v>
      </c>
      <c r="C137" s="672" t="s">
        <v>7108</v>
      </c>
      <c r="D137" s="675" t="s">
        <v>7109</v>
      </c>
    </row>
  </sheetData>
  <mergeCells count="1">
    <mergeCell ref="A3:D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8"/>
  <sheetViews>
    <sheetView workbookViewId="0">
      <selection activeCell="D17" sqref="D17"/>
    </sheetView>
  </sheetViews>
  <sheetFormatPr defaultRowHeight="15" x14ac:dyDescent="0.25"/>
  <cols>
    <col min="2" max="2" width="17" customWidth="1"/>
    <col min="3" max="3" width="18.5703125" customWidth="1"/>
    <col min="4" max="4" width="34" customWidth="1"/>
  </cols>
  <sheetData>
    <row r="3" spans="1:4" ht="26.25" x14ac:dyDescent="0.4">
      <c r="A3" s="795" t="s">
        <v>7110</v>
      </c>
      <c r="B3" s="795"/>
      <c r="C3" s="795"/>
      <c r="D3" s="795"/>
    </row>
    <row r="4" spans="1:4" x14ac:dyDescent="0.25">
      <c r="A4" s="671" t="s">
        <v>6850</v>
      </c>
      <c r="B4" s="671" t="s">
        <v>6851</v>
      </c>
      <c r="C4" s="671" t="s">
        <v>6852</v>
      </c>
      <c r="D4" s="671" t="s">
        <v>6853</v>
      </c>
    </row>
    <row r="5" spans="1:4" x14ac:dyDescent="0.25">
      <c r="A5" s="672">
        <v>1</v>
      </c>
      <c r="B5" s="672">
        <v>68113</v>
      </c>
      <c r="C5" s="672" t="s">
        <v>7111</v>
      </c>
      <c r="D5" s="675" t="s">
        <v>7112</v>
      </c>
    </row>
    <row r="6" spans="1:4" x14ac:dyDescent="0.25">
      <c r="A6" s="672">
        <v>2</v>
      </c>
      <c r="B6" s="672">
        <v>68234</v>
      </c>
      <c r="C6" s="672" t="s">
        <v>7113</v>
      </c>
      <c r="D6" s="675" t="s">
        <v>7114</v>
      </c>
    </row>
    <row r="7" spans="1:4" x14ac:dyDescent="0.25">
      <c r="A7" s="672">
        <v>3</v>
      </c>
      <c r="B7" s="672">
        <v>68198</v>
      </c>
      <c r="C7" s="672" t="s">
        <v>7115</v>
      </c>
      <c r="D7" s="675" t="s">
        <v>7116</v>
      </c>
    </row>
    <row r="8" spans="1:4" x14ac:dyDescent="0.25">
      <c r="A8" s="672">
        <v>4</v>
      </c>
      <c r="B8" s="672">
        <v>68168</v>
      </c>
      <c r="C8" s="672" t="s">
        <v>7117</v>
      </c>
      <c r="D8" s="675" t="s">
        <v>7118</v>
      </c>
    </row>
    <row r="9" spans="1:4" x14ac:dyDescent="0.25">
      <c r="A9" s="672">
        <v>5</v>
      </c>
      <c r="B9" s="672">
        <v>68221</v>
      </c>
      <c r="C9" s="672" t="s">
        <v>7119</v>
      </c>
      <c r="D9" s="675" t="s">
        <v>7120</v>
      </c>
    </row>
    <row r="10" spans="1:4" x14ac:dyDescent="0.25">
      <c r="A10" s="672">
        <v>6</v>
      </c>
      <c r="B10" s="672">
        <v>68223</v>
      </c>
      <c r="C10" s="672" t="s">
        <v>7121</v>
      </c>
      <c r="D10" s="675" t="s">
        <v>7122</v>
      </c>
    </row>
    <row r="11" spans="1:4" x14ac:dyDescent="0.25">
      <c r="A11" s="672">
        <v>7</v>
      </c>
      <c r="B11" s="672">
        <v>68179</v>
      </c>
      <c r="C11" s="672" t="s">
        <v>7123</v>
      </c>
      <c r="D11" s="675" t="s">
        <v>7124</v>
      </c>
    </row>
    <row r="12" spans="1:4" x14ac:dyDescent="0.25">
      <c r="A12" s="672">
        <v>8</v>
      </c>
      <c r="B12" s="672">
        <v>68129</v>
      </c>
      <c r="C12" s="672" t="s">
        <v>7125</v>
      </c>
      <c r="D12" s="675" t="s">
        <v>7126</v>
      </c>
    </row>
    <row r="13" spans="1:4" x14ac:dyDescent="0.25">
      <c r="A13" s="672">
        <v>9</v>
      </c>
      <c r="B13" s="672">
        <v>68110</v>
      </c>
      <c r="C13" s="672" t="s">
        <v>7127</v>
      </c>
      <c r="D13" s="675" t="s">
        <v>7128</v>
      </c>
    </row>
    <row r="14" spans="1:4" x14ac:dyDescent="0.25">
      <c r="A14" s="672">
        <v>10</v>
      </c>
      <c r="B14" s="672">
        <v>68148</v>
      </c>
      <c r="C14" s="672" t="s">
        <v>7129</v>
      </c>
      <c r="D14" s="675" t="s">
        <v>7130</v>
      </c>
    </row>
    <row r="15" spans="1:4" x14ac:dyDescent="0.25">
      <c r="A15" s="672">
        <v>11</v>
      </c>
      <c r="B15" s="672">
        <v>68140</v>
      </c>
      <c r="C15" s="672" t="s">
        <v>7131</v>
      </c>
      <c r="D15" s="675" t="s">
        <v>7132</v>
      </c>
    </row>
    <row r="16" spans="1:4" x14ac:dyDescent="0.25">
      <c r="A16" s="672">
        <v>12</v>
      </c>
      <c r="B16" s="672">
        <v>68285</v>
      </c>
      <c r="C16" s="672" t="s">
        <v>7133</v>
      </c>
      <c r="D16" s="675" t="s">
        <v>7134</v>
      </c>
    </row>
    <row r="17" spans="1:4" x14ac:dyDescent="0.25">
      <c r="A17" s="672">
        <v>13</v>
      </c>
      <c r="B17" s="672">
        <v>68120</v>
      </c>
      <c r="C17" s="672" t="s">
        <v>7135</v>
      </c>
      <c r="D17" s="675" t="s">
        <v>7136</v>
      </c>
    </row>
    <row r="18" spans="1:4" x14ac:dyDescent="0.25">
      <c r="A18" s="672">
        <v>14</v>
      </c>
      <c r="B18" s="672">
        <v>68114</v>
      </c>
      <c r="C18" s="672" t="s">
        <v>7137</v>
      </c>
      <c r="D18" s="675" t="s">
        <v>7138</v>
      </c>
    </row>
    <row r="19" spans="1:4" x14ac:dyDescent="0.25">
      <c r="A19" s="672">
        <v>15</v>
      </c>
      <c r="B19" s="672">
        <v>68216</v>
      </c>
      <c r="C19" s="672" t="s">
        <v>7139</v>
      </c>
      <c r="D19" s="675" t="s">
        <v>7140</v>
      </c>
    </row>
    <row r="20" spans="1:4" x14ac:dyDescent="0.25">
      <c r="A20" s="672">
        <v>16</v>
      </c>
      <c r="B20" s="672">
        <v>68236</v>
      </c>
      <c r="C20" s="672" t="s">
        <v>7141</v>
      </c>
      <c r="D20" s="675" t="s">
        <v>7142</v>
      </c>
    </row>
    <row r="21" spans="1:4" x14ac:dyDescent="0.25">
      <c r="A21" s="672">
        <v>17</v>
      </c>
      <c r="B21" s="672">
        <v>68248</v>
      </c>
      <c r="C21" s="672" t="s">
        <v>7143</v>
      </c>
      <c r="D21" s="675" t="s">
        <v>7144</v>
      </c>
    </row>
    <row r="22" spans="1:4" x14ac:dyDescent="0.25">
      <c r="A22" s="672">
        <v>18</v>
      </c>
      <c r="B22" s="672">
        <v>68208</v>
      </c>
      <c r="C22" s="672" t="s">
        <v>7145</v>
      </c>
      <c r="D22" s="675" t="s">
        <v>7146</v>
      </c>
    </row>
    <row r="23" spans="1:4" x14ac:dyDescent="0.25">
      <c r="A23" s="672">
        <v>19</v>
      </c>
      <c r="B23" s="672">
        <v>68194</v>
      </c>
      <c r="C23" s="672" t="s">
        <v>7147</v>
      </c>
      <c r="D23" s="675" t="s">
        <v>7148</v>
      </c>
    </row>
    <row r="24" spans="1:4" x14ac:dyDescent="0.25">
      <c r="A24" s="672">
        <v>20</v>
      </c>
      <c r="B24" s="672">
        <v>68163</v>
      </c>
      <c r="C24" s="672" t="s">
        <v>7149</v>
      </c>
      <c r="D24" s="675" t="s">
        <v>7150</v>
      </c>
    </row>
    <row r="25" spans="1:4" x14ac:dyDescent="0.25">
      <c r="A25" s="672">
        <v>21</v>
      </c>
      <c r="B25" s="672">
        <v>68283</v>
      </c>
      <c r="C25" s="672" t="s">
        <v>7151</v>
      </c>
      <c r="D25" s="675" t="s">
        <v>7152</v>
      </c>
    </row>
    <row r="26" spans="1:4" x14ac:dyDescent="0.25">
      <c r="A26" s="672">
        <v>22</v>
      </c>
      <c r="B26" s="672">
        <v>68141</v>
      </c>
      <c r="C26" s="672" t="s">
        <v>7153</v>
      </c>
      <c r="D26" s="675" t="s">
        <v>7154</v>
      </c>
    </row>
    <row r="27" spans="1:4" x14ac:dyDescent="0.25">
      <c r="A27" s="672">
        <v>23</v>
      </c>
      <c r="B27" s="672">
        <v>68199</v>
      </c>
      <c r="C27" s="672" t="s">
        <v>7155</v>
      </c>
      <c r="D27" s="675" t="s">
        <v>7156</v>
      </c>
    </row>
    <row r="28" spans="1:4" x14ac:dyDescent="0.25">
      <c r="A28" s="672">
        <v>24</v>
      </c>
      <c r="B28" s="672">
        <v>68175</v>
      </c>
      <c r="C28" s="672" t="s">
        <v>7157</v>
      </c>
      <c r="D28" s="675" t="s">
        <v>7158</v>
      </c>
    </row>
    <row r="29" spans="1:4" x14ac:dyDescent="0.25">
      <c r="A29" s="672">
        <v>25</v>
      </c>
      <c r="B29" s="672">
        <v>68246</v>
      </c>
      <c r="C29" s="672" t="s">
        <v>7159</v>
      </c>
      <c r="D29" s="675" t="s">
        <v>7160</v>
      </c>
    </row>
    <row r="30" spans="1:4" x14ac:dyDescent="0.25">
      <c r="A30" s="672">
        <v>26</v>
      </c>
      <c r="B30" s="672">
        <v>68160</v>
      </c>
      <c r="C30" s="672" t="s">
        <v>7161</v>
      </c>
      <c r="D30" s="675" t="s">
        <v>7162</v>
      </c>
    </row>
    <row r="31" spans="1:4" x14ac:dyDescent="0.25">
      <c r="A31" s="672">
        <v>27</v>
      </c>
      <c r="B31" s="672">
        <v>68158</v>
      </c>
      <c r="C31" s="672" t="s">
        <v>7163</v>
      </c>
      <c r="D31" s="675" t="s">
        <v>7164</v>
      </c>
    </row>
    <row r="32" spans="1:4" x14ac:dyDescent="0.25">
      <c r="A32" s="672">
        <v>28</v>
      </c>
      <c r="B32" s="672">
        <v>68271</v>
      </c>
      <c r="C32" s="672" t="s">
        <v>7165</v>
      </c>
      <c r="D32" s="675" t="s">
        <v>7166</v>
      </c>
    </row>
    <row r="33" spans="1:4" x14ac:dyDescent="0.25">
      <c r="A33" s="672">
        <v>29</v>
      </c>
      <c r="B33" s="672">
        <v>68156</v>
      </c>
      <c r="C33" s="672" t="s">
        <v>7167</v>
      </c>
      <c r="D33" s="675" t="s">
        <v>7168</v>
      </c>
    </row>
    <row r="34" spans="1:4" x14ac:dyDescent="0.25">
      <c r="A34" s="672">
        <v>30</v>
      </c>
      <c r="B34" s="672">
        <v>68277</v>
      </c>
      <c r="C34" s="672" t="s">
        <v>7169</v>
      </c>
      <c r="D34" s="675" t="s">
        <v>7170</v>
      </c>
    </row>
    <row r="35" spans="1:4" x14ac:dyDescent="0.25">
      <c r="A35" s="672">
        <v>31</v>
      </c>
      <c r="B35" s="672">
        <v>68229</v>
      </c>
      <c r="C35" s="672" t="s">
        <v>7171</v>
      </c>
      <c r="D35" s="675" t="s">
        <v>7172</v>
      </c>
    </row>
    <row r="36" spans="1:4" x14ac:dyDescent="0.25">
      <c r="A36" s="672">
        <v>32</v>
      </c>
      <c r="B36" s="672">
        <v>68289</v>
      </c>
      <c r="C36" s="672" t="s">
        <v>7173</v>
      </c>
      <c r="D36" s="675" t="s">
        <v>6865</v>
      </c>
    </row>
    <row r="37" spans="1:4" x14ac:dyDescent="0.25">
      <c r="A37" s="672">
        <v>33</v>
      </c>
      <c r="B37" s="672">
        <v>68108</v>
      </c>
      <c r="C37" s="672" t="s">
        <v>7174</v>
      </c>
      <c r="D37" s="675" t="s">
        <v>7175</v>
      </c>
    </row>
    <row r="38" spans="1:4" x14ac:dyDescent="0.25">
      <c r="A38" s="672">
        <v>34</v>
      </c>
      <c r="B38" s="672">
        <v>68147</v>
      </c>
      <c r="C38" s="672" t="s">
        <v>7176</v>
      </c>
      <c r="D38" s="675" t="s">
        <v>7177</v>
      </c>
    </row>
    <row r="39" spans="1:4" x14ac:dyDescent="0.25">
      <c r="A39" s="672">
        <v>35</v>
      </c>
      <c r="B39" s="672">
        <v>68162</v>
      </c>
      <c r="C39" s="672" t="s">
        <v>7178</v>
      </c>
      <c r="D39" s="675" t="s">
        <v>7179</v>
      </c>
    </row>
    <row r="40" spans="1:4" x14ac:dyDescent="0.25">
      <c r="A40" s="672">
        <v>36</v>
      </c>
      <c r="B40" s="672">
        <v>68177</v>
      </c>
      <c r="C40" s="672" t="s">
        <v>7180</v>
      </c>
      <c r="D40" s="675" t="s">
        <v>7181</v>
      </c>
    </row>
    <row r="41" spans="1:4" x14ac:dyDescent="0.25">
      <c r="A41" s="672">
        <v>37</v>
      </c>
      <c r="B41" s="672">
        <v>68128</v>
      </c>
      <c r="C41" s="672" t="s">
        <v>7182</v>
      </c>
      <c r="D41" s="675" t="s">
        <v>7183</v>
      </c>
    </row>
    <row r="42" spans="1:4" x14ac:dyDescent="0.25">
      <c r="A42" s="672">
        <v>38</v>
      </c>
      <c r="B42" s="672">
        <v>68244</v>
      </c>
      <c r="C42" s="672" t="s">
        <v>7184</v>
      </c>
      <c r="D42" s="675" t="s">
        <v>7185</v>
      </c>
    </row>
    <row r="43" spans="1:4" x14ac:dyDescent="0.25">
      <c r="A43" s="672">
        <v>39</v>
      </c>
      <c r="B43" s="672">
        <v>68144</v>
      </c>
      <c r="C43" s="672" t="s">
        <v>7186</v>
      </c>
      <c r="D43" s="675" t="s">
        <v>7187</v>
      </c>
    </row>
    <row r="44" spans="1:4" x14ac:dyDescent="0.25">
      <c r="A44" s="672">
        <v>40</v>
      </c>
      <c r="B44" s="672">
        <v>68206</v>
      </c>
      <c r="C44" s="672" t="s">
        <v>7188</v>
      </c>
      <c r="D44" s="675" t="s">
        <v>7189</v>
      </c>
    </row>
    <row r="45" spans="1:4" x14ac:dyDescent="0.25">
      <c r="A45" s="672">
        <v>41</v>
      </c>
      <c r="B45" s="672">
        <v>68172</v>
      </c>
      <c r="C45" s="672" t="s">
        <v>7190</v>
      </c>
      <c r="D45" s="675" t="s">
        <v>7191</v>
      </c>
    </row>
    <row r="46" spans="1:4" x14ac:dyDescent="0.25">
      <c r="A46" s="672">
        <v>42</v>
      </c>
      <c r="B46" s="672">
        <v>68227</v>
      </c>
      <c r="C46" s="672" t="s">
        <v>7192</v>
      </c>
      <c r="D46" s="675" t="s">
        <v>7193</v>
      </c>
    </row>
    <row r="47" spans="1:4" x14ac:dyDescent="0.25">
      <c r="A47" s="672">
        <v>43</v>
      </c>
      <c r="B47" s="672">
        <v>68238</v>
      </c>
      <c r="C47" s="672" t="s">
        <v>7194</v>
      </c>
      <c r="D47" s="675" t="s">
        <v>7195</v>
      </c>
    </row>
    <row r="48" spans="1:4" x14ac:dyDescent="0.25">
      <c r="A48" s="672">
        <v>44</v>
      </c>
      <c r="B48" s="672">
        <v>68196</v>
      </c>
      <c r="C48" s="672" t="s">
        <v>7196</v>
      </c>
      <c r="D48" s="675" t="s">
        <v>7197</v>
      </c>
    </row>
    <row r="49" spans="1:4" x14ac:dyDescent="0.25">
      <c r="A49" s="672">
        <v>45</v>
      </c>
      <c r="B49" s="672">
        <v>68171</v>
      </c>
      <c r="C49" s="672" t="s">
        <v>7198</v>
      </c>
      <c r="D49" s="675" t="s">
        <v>7199</v>
      </c>
    </row>
    <row r="50" spans="1:4" x14ac:dyDescent="0.25">
      <c r="A50" s="672">
        <v>46</v>
      </c>
      <c r="B50" s="672">
        <v>68239</v>
      </c>
      <c r="C50" s="672" t="s">
        <v>7200</v>
      </c>
      <c r="D50" s="675" t="s">
        <v>7201</v>
      </c>
    </row>
    <row r="51" spans="1:4" x14ac:dyDescent="0.25">
      <c r="A51" s="672">
        <v>47</v>
      </c>
      <c r="B51" s="672">
        <v>68150</v>
      </c>
      <c r="C51" s="672" t="s">
        <v>7202</v>
      </c>
      <c r="D51" s="675" t="s">
        <v>7203</v>
      </c>
    </row>
    <row r="52" spans="1:4" x14ac:dyDescent="0.25">
      <c r="A52" s="672">
        <v>48</v>
      </c>
      <c r="B52" s="672">
        <v>68137</v>
      </c>
      <c r="C52" s="672" t="s">
        <v>7204</v>
      </c>
      <c r="D52" s="675" t="s">
        <v>7205</v>
      </c>
    </row>
    <row r="53" spans="1:4" x14ac:dyDescent="0.25">
      <c r="A53" s="672">
        <v>49</v>
      </c>
      <c r="B53" s="672">
        <v>68242</v>
      </c>
      <c r="C53" s="672" t="s">
        <v>7206</v>
      </c>
      <c r="D53" s="675" t="s">
        <v>7207</v>
      </c>
    </row>
    <row r="54" spans="1:4" x14ac:dyDescent="0.25">
      <c r="A54" s="672">
        <v>50</v>
      </c>
      <c r="B54" s="672">
        <v>68186</v>
      </c>
      <c r="C54" s="672" t="s">
        <v>7208</v>
      </c>
      <c r="D54" s="675" t="s">
        <v>7209</v>
      </c>
    </row>
    <row r="55" spans="1:4" x14ac:dyDescent="0.25">
      <c r="A55" s="672">
        <v>51</v>
      </c>
      <c r="B55" s="672">
        <v>68178</v>
      </c>
      <c r="C55" s="672" t="s">
        <v>7210</v>
      </c>
      <c r="D55" s="675" t="s">
        <v>7211</v>
      </c>
    </row>
    <row r="56" spans="1:4" x14ac:dyDescent="0.25">
      <c r="A56" s="672">
        <v>52</v>
      </c>
      <c r="B56" s="672">
        <v>68245</v>
      </c>
      <c r="C56" s="672" t="s">
        <v>7212</v>
      </c>
      <c r="D56" s="675" t="s">
        <v>7213</v>
      </c>
    </row>
    <row r="57" spans="1:4" x14ac:dyDescent="0.25">
      <c r="A57" s="672">
        <v>53</v>
      </c>
      <c r="B57" s="672">
        <v>68154</v>
      </c>
      <c r="C57" s="672" t="s">
        <v>7214</v>
      </c>
      <c r="D57" s="675" t="s">
        <v>7215</v>
      </c>
    </row>
    <row r="58" spans="1:4" x14ac:dyDescent="0.25">
      <c r="A58" s="672">
        <v>54</v>
      </c>
      <c r="B58" s="672">
        <v>68117</v>
      </c>
      <c r="C58" s="672" t="s">
        <v>7216</v>
      </c>
      <c r="D58" s="675" t="s">
        <v>7217</v>
      </c>
    </row>
    <row r="59" spans="1:4" x14ac:dyDescent="0.25">
      <c r="A59" s="672">
        <v>55</v>
      </c>
      <c r="B59" s="672">
        <v>68101</v>
      </c>
      <c r="C59" s="672" t="s">
        <v>7218</v>
      </c>
      <c r="D59" s="675" t="s">
        <v>7219</v>
      </c>
    </row>
    <row r="60" spans="1:4" x14ac:dyDescent="0.25">
      <c r="A60" s="672">
        <v>56</v>
      </c>
      <c r="B60" s="672">
        <v>68225</v>
      </c>
      <c r="C60" s="672" t="s">
        <v>7220</v>
      </c>
      <c r="D60" s="675" t="s">
        <v>7221</v>
      </c>
    </row>
    <row r="61" spans="1:4" x14ac:dyDescent="0.25">
      <c r="A61" s="672">
        <v>57</v>
      </c>
      <c r="B61" s="672">
        <v>68098</v>
      </c>
      <c r="C61" s="672" t="s">
        <v>7222</v>
      </c>
      <c r="D61" s="675" t="s">
        <v>7223</v>
      </c>
    </row>
    <row r="62" spans="1:4" x14ac:dyDescent="0.25">
      <c r="A62" s="672">
        <v>58</v>
      </c>
      <c r="B62" s="672">
        <v>57869</v>
      </c>
      <c r="C62" s="672" t="s">
        <v>7224</v>
      </c>
      <c r="D62" s="675" t="s">
        <v>7225</v>
      </c>
    </row>
    <row r="63" spans="1:4" x14ac:dyDescent="0.25">
      <c r="A63" s="672">
        <v>59</v>
      </c>
      <c r="B63" s="672">
        <v>68233</v>
      </c>
      <c r="C63" s="672" t="s">
        <v>7226</v>
      </c>
      <c r="D63" s="675" t="s">
        <v>7227</v>
      </c>
    </row>
    <row r="64" spans="1:4" x14ac:dyDescent="0.25">
      <c r="A64" s="672">
        <v>60</v>
      </c>
      <c r="B64" s="672">
        <v>68134</v>
      </c>
      <c r="C64" s="672" t="s">
        <v>7228</v>
      </c>
      <c r="D64" s="675" t="s">
        <v>7229</v>
      </c>
    </row>
    <row r="65" spans="1:4" x14ac:dyDescent="0.25">
      <c r="A65" s="672">
        <v>61</v>
      </c>
      <c r="B65" s="672">
        <v>68104</v>
      </c>
      <c r="C65" s="672" t="s">
        <v>7230</v>
      </c>
      <c r="D65" s="675" t="s">
        <v>7231</v>
      </c>
    </row>
    <row r="66" spans="1:4" x14ac:dyDescent="0.25">
      <c r="A66" s="672">
        <v>62</v>
      </c>
      <c r="B66" s="672">
        <v>68138</v>
      </c>
      <c r="C66" s="672" t="s">
        <v>7232</v>
      </c>
      <c r="D66" s="675" t="s">
        <v>7233</v>
      </c>
    </row>
    <row r="67" spans="1:4" x14ac:dyDescent="0.25">
      <c r="A67" s="672">
        <v>63</v>
      </c>
      <c r="B67" s="672">
        <v>68183</v>
      </c>
      <c r="C67" s="672" t="s">
        <v>7234</v>
      </c>
      <c r="D67" s="675" t="s">
        <v>7235</v>
      </c>
    </row>
    <row r="68" spans="1:4" x14ac:dyDescent="0.25">
      <c r="A68" s="672">
        <v>64</v>
      </c>
      <c r="B68" s="672">
        <v>68247</v>
      </c>
      <c r="C68" s="672" t="s">
        <v>7236</v>
      </c>
      <c r="D68" s="675" t="s">
        <v>7237</v>
      </c>
    </row>
    <row r="69" spans="1:4" x14ac:dyDescent="0.25">
      <c r="A69" s="672">
        <v>65</v>
      </c>
      <c r="B69" s="672">
        <v>68124</v>
      </c>
      <c r="C69" s="672" t="s">
        <v>7238</v>
      </c>
      <c r="D69" s="675" t="s">
        <v>7239</v>
      </c>
    </row>
    <row r="70" spans="1:4" x14ac:dyDescent="0.25">
      <c r="A70" s="672">
        <v>66</v>
      </c>
      <c r="B70" s="672">
        <v>68252</v>
      </c>
      <c r="C70" s="672" t="s">
        <v>7240</v>
      </c>
      <c r="D70" s="675" t="s">
        <v>7241</v>
      </c>
    </row>
    <row r="71" spans="1:4" x14ac:dyDescent="0.25">
      <c r="A71" s="672">
        <v>67</v>
      </c>
      <c r="B71" s="672">
        <v>68169</v>
      </c>
      <c r="C71" s="672" t="s">
        <v>7242</v>
      </c>
      <c r="D71" s="675" t="s">
        <v>7243</v>
      </c>
    </row>
    <row r="72" spans="1:4" x14ac:dyDescent="0.25">
      <c r="A72" s="672">
        <v>68</v>
      </c>
      <c r="B72" s="672">
        <v>68155</v>
      </c>
      <c r="C72" s="672" t="s">
        <v>7244</v>
      </c>
      <c r="D72" s="675" t="s">
        <v>7245</v>
      </c>
    </row>
    <row r="73" spans="1:4" x14ac:dyDescent="0.25">
      <c r="A73" s="672">
        <v>69</v>
      </c>
      <c r="B73" s="672">
        <v>68142</v>
      </c>
      <c r="C73" s="672" t="s">
        <v>7246</v>
      </c>
      <c r="D73" s="675" t="s">
        <v>7247</v>
      </c>
    </row>
    <row r="74" spans="1:4" x14ac:dyDescent="0.25">
      <c r="A74" s="672">
        <v>70</v>
      </c>
      <c r="B74" s="672">
        <v>68202</v>
      </c>
      <c r="C74" s="672" t="s">
        <v>7248</v>
      </c>
      <c r="D74" s="675" t="s">
        <v>7249</v>
      </c>
    </row>
    <row r="75" spans="1:4" x14ac:dyDescent="0.25">
      <c r="A75" s="672">
        <v>71</v>
      </c>
      <c r="B75" s="672">
        <v>68116</v>
      </c>
      <c r="C75" s="672" t="s">
        <v>7250</v>
      </c>
      <c r="D75" s="675" t="s">
        <v>7251</v>
      </c>
    </row>
    <row r="76" spans="1:4" x14ac:dyDescent="0.25">
      <c r="A76" s="672">
        <v>72</v>
      </c>
      <c r="B76" s="672">
        <v>68187</v>
      </c>
      <c r="C76" s="672" t="s">
        <v>7252</v>
      </c>
      <c r="D76" s="675" t="s">
        <v>7253</v>
      </c>
    </row>
    <row r="77" spans="1:4" x14ac:dyDescent="0.25">
      <c r="A77" s="672">
        <v>73</v>
      </c>
      <c r="B77" s="672">
        <v>68164</v>
      </c>
      <c r="C77" s="672" t="s">
        <v>7254</v>
      </c>
      <c r="D77" s="675" t="s">
        <v>7255</v>
      </c>
    </row>
    <row r="78" spans="1:4" x14ac:dyDescent="0.25">
      <c r="A78" s="672">
        <v>74</v>
      </c>
      <c r="B78" s="672">
        <v>68099</v>
      </c>
      <c r="C78" s="672" t="s">
        <v>7256</v>
      </c>
      <c r="D78" s="675" t="s">
        <v>7257</v>
      </c>
    </row>
    <row r="79" spans="1:4" x14ac:dyDescent="0.25">
      <c r="A79" s="672">
        <v>75</v>
      </c>
      <c r="B79" s="672">
        <v>68267</v>
      </c>
      <c r="C79" s="672" t="s">
        <v>7258</v>
      </c>
      <c r="D79" s="675" t="s">
        <v>7259</v>
      </c>
    </row>
    <row r="80" spans="1:4" x14ac:dyDescent="0.25">
      <c r="A80" s="672">
        <v>76</v>
      </c>
      <c r="B80" s="672">
        <v>68279</v>
      </c>
      <c r="C80" s="672" t="s">
        <v>7260</v>
      </c>
      <c r="D80" s="675" t="s">
        <v>7261</v>
      </c>
    </row>
    <row r="81" spans="1:4" x14ac:dyDescent="0.25">
      <c r="A81" s="672">
        <v>77</v>
      </c>
      <c r="B81" s="672">
        <v>68286</v>
      </c>
      <c r="C81" s="672" t="s">
        <v>7262</v>
      </c>
      <c r="D81" s="675" t="s">
        <v>7263</v>
      </c>
    </row>
    <row r="82" spans="1:4" x14ac:dyDescent="0.25">
      <c r="A82" s="672">
        <v>78</v>
      </c>
      <c r="B82" s="672">
        <v>68170</v>
      </c>
      <c r="C82" s="672" t="s">
        <v>7264</v>
      </c>
      <c r="D82" s="675" t="s">
        <v>7265</v>
      </c>
    </row>
    <row r="83" spans="1:4" x14ac:dyDescent="0.25">
      <c r="A83" s="672">
        <v>79</v>
      </c>
      <c r="B83" s="672">
        <v>68182</v>
      </c>
      <c r="C83" s="672" t="s">
        <v>7266</v>
      </c>
      <c r="D83" s="675" t="s">
        <v>7267</v>
      </c>
    </row>
    <row r="84" spans="1:4" x14ac:dyDescent="0.25">
      <c r="A84" s="672">
        <v>80</v>
      </c>
      <c r="B84" s="672">
        <v>68173</v>
      </c>
      <c r="C84" s="672" t="s">
        <v>7268</v>
      </c>
      <c r="D84" s="675" t="s">
        <v>7269</v>
      </c>
    </row>
    <row r="85" spans="1:4" x14ac:dyDescent="0.25">
      <c r="A85" s="672">
        <v>81</v>
      </c>
      <c r="B85" s="672">
        <v>68222</v>
      </c>
      <c r="C85" s="672" t="s">
        <v>7270</v>
      </c>
      <c r="D85" s="675" t="s">
        <v>7271</v>
      </c>
    </row>
    <row r="86" spans="1:4" x14ac:dyDescent="0.25">
      <c r="A86" s="672">
        <v>82</v>
      </c>
      <c r="B86" s="672">
        <v>68095</v>
      </c>
      <c r="C86" s="672" t="s">
        <v>7272</v>
      </c>
      <c r="D86" s="675" t="s">
        <v>7273</v>
      </c>
    </row>
    <row r="87" spans="1:4" x14ac:dyDescent="0.25">
      <c r="A87" s="672">
        <v>83</v>
      </c>
      <c r="B87" s="672">
        <v>68132</v>
      </c>
      <c r="C87" s="672" t="s">
        <v>7274</v>
      </c>
      <c r="D87" s="675" t="s">
        <v>7275</v>
      </c>
    </row>
    <row r="88" spans="1:4" x14ac:dyDescent="0.25">
      <c r="A88" s="672">
        <v>84</v>
      </c>
      <c r="B88" s="672">
        <v>68274</v>
      </c>
      <c r="C88" s="672" t="s">
        <v>7276</v>
      </c>
      <c r="D88" s="675" t="s">
        <v>7277</v>
      </c>
    </row>
    <row r="89" spans="1:4" x14ac:dyDescent="0.25">
      <c r="A89" s="672">
        <v>85</v>
      </c>
      <c r="B89" s="672">
        <v>68118</v>
      </c>
      <c r="C89" s="672" t="s">
        <v>7278</v>
      </c>
      <c r="D89" s="675" t="s">
        <v>7279</v>
      </c>
    </row>
    <row r="90" spans="1:4" x14ac:dyDescent="0.25">
      <c r="A90" s="672">
        <v>86</v>
      </c>
      <c r="B90" s="672">
        <v>68166</v>
      </c>
      <c r="C90" s="672" t="s">
        <v>7280</v>
      </c>
      <c r="D90" s="675" t="s">
        <v>7281</v>
      </c>
    </row>
    <row r="91" spans="1:4" x14ac:dyDescent="0.25">
      <c r="A91" s="672">
        <v>87</v>
      </c>
      <c r="B91" s="672">
        <v>68181</v>
      </c>
      <c r="C91" s="672" t="s">
        <v>7282</v>
      </c>
      <c r="D91" s="675" t="s">
        <v>7283</v>
      </c>
    </row>
    <row r="92" spans="1:4" x14ac:dyDescent="0.25">
      <c r="A92" s="672">
        <v>88</v>
      </c>
      <c r="B92" s="672">
        <v>68130</v>
      </c>
      <c r="C92" s="672" t="s">
        <v>7284</v>
      </c>
      <c r="D92" s="675" t="s">
        <v>7285</v>
      </c>
    </row>
    <row r="93" spans="1:4" x14ac:dyDescent="0.25">
      <c r="A93" s="672">
        <v>89</v>
      </c>
      <c r="B93" s="672">
        <v>68291</v>
      </c>
      <c r="C93" s="672" t="s">
        <v>7286</v>
      </c>
      <c r="D93" s="675" t="s">
        <v>7287</v>
      </c>
    </row>
    <row r="94" spans="1:4" x14ac:dyDescent="0.25">
      <c r="A94" s="672">
        <v>90</v>
      </c>
      <c r="B94" s="672">
        <v>68204</v>
      </c>
      <c r="C94" s="672" t="s">
        <v>7288</v>
      </c>
      <c r="D94" s="675" t="s">
        <v>7289</v>
      </c>
    </row>
    <row r="95" spans="1:4" x14ac:dyDescent="0.25">
      <c r="A95" s="672">
        <v>91</v>
      </c>
      <c r="B95" s="672">
        <v>68197</v>
      </c>
      <c r="C95" s="672" t="s">
        <v>7290</v>
      </c>
      <c r="D95" s="675" t="s">
        <v>7291</v>
      </c>
    </row>
    <row r="96" spans="1:4" x14ac:dyDescent="0.25">
      <c r="A96" s="672">
        <v>92</v>
      </c>
      <c r="B96" s="672">
        <v>68258</v>
      </c>
      <c r="C96" s="672" t="s">
        <v>7292</v>
      </c>
      <c r="D96" s="675" t="s">
        <v>7293</v>
      </c>
    </row>
    <row r="97" spans="1:4" x14ac:dyDescent="0.25">
      <c r="A97" s="672">
        <v>93</v>
      </c>
      <c r="B97" s="672">
        <v>68146</v>
      </c>
      <c r="C97" s="672" t="s">
        <v>7294</v>
      </c>
      <c r="D97" s="675" t="s">
        <v>7295</v>
      </c>
    </row>
    <row r="98" spans="1:4" x14ac:dyDescent="0.25">
      <c r="A98" s="672">
        <v>94</v>
      </c>
      <c r="B98" s="672">
        <v>68189</v>
      </c>
      <c r="C98" s="672" t="s">
        <v>7296</v>
      </c>
      <c r="D98" s="675" t="s">
        <v>7297</v>
      </c>
    </row>
    <row r="99" spans="1:4" x14ac:dyDescent="0.25">
      <c r="A99" s="672">
        <v>95</v>
      </c>
      <c r="B99" s="672">
        <v>68241</v>
      </c>
      <c r="C99" s="672" t="s">
        <v>7298</v>
      </c>
      <c r="D99" s="675" t="s">
        <v>7299</v>
      </c>
    </row>
    <row r="100" spans="1:4" x14ac:dyDescent="0.25">
      <c r="A100" s="672">
        <v>96</v>
      </c>
      <c r="B100" s="672">
        <v>68094</v>
      </c>
      <c r="C100" s="672" t="s">
        <v>7300</v>
      </c>
      <c r="D100" s="675" t="s">
        <v>7301</v>
      </c>
    </row>
    <row r="101" spans="1:4" x14ac:dyDescent="0.25">
      <c r="A101" s="672">
        <v>97</v>
      </c>
      <c r="B101" s="672">
        <v>68260</v>
      </c>
      <c r="C101" s="672" t="s">
        <v>7302</v>
      </c>
      <c r="D101" s="675" t="s">
        <v>7303</v>
      </c>
    </row>
    <row r="102" spans="1:4" x14ac:dyDescent="0.25">
      <c r="A102" s="672">
        <v>98</v>
      </c>
      <c r="B102" s="672">
        <v>68096</v>
      </c>
      <c r="C102" s="672" t="s">
        <v>7304</v>
      </c>
      <c r="D102" s="675" t="s">
        <v>7305</v>
      </c>
    </row>
    <row r="103" spans="1:4" x14ac:dyDescent="0.25">
      <c r="A103" s="672">
        <v>99</v>
      </c>
      <c r="B103" s="672">
        <v>68190</v>
      </c>
      <c r="C103" s="672" t="s">
        <v>7306</v>
      </c>
      <c r="D103" s="675" t="s">
        <v>6323</v>
      </c>
    </row>
    <row r="104" spans="1:4" x14ac:dyDescent="0.25">
      <c r="A104" s="672">
        <v>100</v>
      </c>
      <c r="B104" s="672">
        <v>68193</v>
      </c>
      <c r="C104" s="672" t="s">
        <v>7307</v>
      </c>
      <c r="D104" s="675" t="s">
        <v>7308</v>
      </c>
    </row>
    <row r="105" spans="1:4" x14ac:dyDescent="0.25">
      <c r="A105" s="672">
        <v>101</v>
      </c>
      <c r="B105" s="672">
        <v>68284</v>
      </c>
      <c r="C105" s="672" t="s">
        <v>7309</v>
      </c>
      <c r="D105" s="675" t="s">
        <v>7310</v>
      </c>
    </row>
    <row r="106" spans="1:4" x14ac:dyDescent="0.25">
      <c r="A106" s="672">
        <v>102</v>
      </c>
      <c r="B106" s="672">
        <v>68212</v>
      </c>
      <c r="C106" s="672" t="s">
        <v>7311</v>
      </c>
      <c r="D106" s="675" t="s">
        <v>7312</v>
      </c>
    </row>
    <row r="107" spans="1:4" x14ac:dyDescent="0.25">
      <c r="A107" s="672">
        <v>103</v>
      </c>
      <c r="B107" s="672">
        <v>68176</v>
      </c>
      <c r="C107" s="672" t="s">
        <v>7313</v>
      </c>
      <c r="D107" s="675" t="s">
        <v>7314</v>
      </c>
    </row>
    <row r="108" spans="1:4" x14ac:dyDescent="0.25">
      <c r="A108" s="672">
        <v>104</v>
      </c>
      <c r="B108" s="672">
        <v>68265</v>
      </c>
      <c r="C108" s="672" t="s">
        <v>7315</v>
      </c>
      <c r="D108" s="675" t="s">
        <v>7316</v>
      </c>
    </row>
    <row r="109" spans="1:4" x14ac:dyDescent="0.25">
      <c r="A109" s="672">
        <v>105</v>
      </c>
      <c r="B109" s="672">
        <v>68232</v>
      </c>
      <c r="C109" s="672" t="s">
        <v>7317</v>
      </c>
      <c r="D109" s="675" t="s">
        <v>7318</v>
      </c>
    </row>
    <row r="110" spans="1:4" x14ac:dyDescent="0.25">
      <c r="A110" s="672">
        <v>106</v>
      </c>
      <c r="B110" s="672">
        <v>68268</v>
      </c>
      <c r="C110" s="672" t="s">
        <v>7319</v>
      </c>
      <c r="D110" s="675" t="s">
        <v>7320</v>
      </c>
    </row>
    <row r="111" spans="1:4" x14ac:dyDescent="0.25">
      <c r="A111" s="672">
        <v>107</v>
      </c>
      <c r="B111" s="672">
        <v>68251</v>
      </c>
      <c r="C111" s="672" t="s">
        <v>7321</v>
      </c>
      <c r="D111" s="675" t="s">
        <v>7322</v>
      </c>
    </row>
    <row r="112" spans="1:4" x14ac:dyDescent="0.25">
      <c r="A112" s="672">
        <v>108</v>
      </c>
      <c r="B112" s="672">
        <v>68191</v>
      </c>
      <c r="C112" s="672" t="s">
        <v>7323</v>
      </c>
      <c r="D112" s="675" t="s">
        <v>7324</v>
      </c>
    </row>
    <row r="113" spans="1:4" x14ac:dyDescent="0.25">
      <c r="A113" s="672">
        <v>109</v>
      </c>
      <c r="B113" s="672">
        <v>68228</v>
      </c>
      <c r="C113" s="672" t="s">
        <v>7325</v>
      </c>
      <c r="D113" s="675" t="s">
        <v>7326</v>
      </c>
    </row>
    <row r="114" spans="1:4" x14ac:dyDescent="0.25">
      <c r="A114" s="672">
        <v>110</v>
      </c>
      <c r="B114" s="672">
        <v>68107</v>
      </c>
      <c r="C114" s="672" t="s">
        <v>7327</v>
      </c>
      <c r="D114" s="675" t="s">
        <v>7328</v>
      </c>
    </row>
    <row r="115" spans="1:4" ht="30" x14ac:dyDescent="0.25">
      <c r="A115" s="672">
        <v>111</v>
      </c>
      <c r="B115" s="672">
        <v>68220</v>
      </c>
      <c r="C115" s="672" t="s">
        <v>7329</v>
      </c>
      <c r="D115" s="675" t="s">
        <v>7330</v>
      </c>
    </row>
    <row r="116" spans="1:4" x14ac:dyDescent="0.25">
      <c r="A116" s="672">
        <v>112</v>
      </c>
      <c r="B116" s="672">
        <v>65689</v>
      </c>
      <c r="C116" s="672" t="s">
        <v>7331</v>
      </c>
      <c r="D116" s="675" t="s">
        <v>4046</v>
      </c>
    </row>
    <row r="117" spans="1:4" x14ac:dyDescent="0.25">
      <c r="A117" s="672">
        <v>113</v>
      </c>
      <c r="B117" s="672">
        <v>68149</v>
      </c>
      <c r="C117" s="672" t="s">
        <v>7332</v>
      </c>
      <c r="D117" s="675" t="s">
        <v>7333</v>
      </c>
    </row>
    <row r="118" spans="1:4" x14ac:dyDescent="0.25">
      <c r="A118" s="672">
        <v>114</v>
      </c>
      <c r="B118" s="672">
        <v>68153</v>
      </c>
      <c r="C118" s="672" t="s">
        <v>7334</v>
      </c>
      <c r="D118" s="675" t="s">
        <v>7335</v>
      </c>
    </row>
    <row r="119" spans="1:4" x14ac:dyDescent="0.25">
      <c r="A119" s="672">
        <v>115</v>
      </c>
      <c r="B119" s="672">
        <v>68151</v>
      </c>
      <c r="C119" s="672" t="s">
        <v>7336</v>
      </c>
      <c r="D119" s="675" t="s">
        <v>7337</v>
      </c>
    </row>
    <row r="120" spans="1:4" x14ac:dyDescent="0.25">
      <c r="A120" s="672">
        <v>116</v>
      </c>
      <c r="B120" s="672">
        <v>68295</v>
      </c>
      <c r="C120" s="672" t="s">
        <v>7338</v>
      </c>
      <c r="D120" s="675" t="s">
        <v>7339</v>
      </c>
    </row>
    <row r="121" spans="1:4" x14ac:dyDescent="0.25">
      <c r="A121" s="672">
        <v>117</v>
      </c>
      <c r="B121" s="672">
        <v>68184</v>
      </c>
      <c r="C121" s="672" t="s">
        <v>7340</v>
      </c>
      <c r="D121" s="675" t="s">
        <v>7341</v>
      </c>
    </row>
    <row r="122" spans="1:4" x14ac:dyDescent="0.25">
      <c r="A122" s="672">
        <v>118</v>
      </c>
      <c r="B122" s="672">
        <v>68273</v>
      </c>
      <c r="C122" s="672" t="s">
        <v>7342</v>
      </c>
      <c r="D122" s="675" t="s">
        <v>7343</v>
      </c>
    </row>
    <row r="123" spans="1:4" x14ac:dyDescent="0.25">
      <c r="A123" s="672">
        <v>119</v>
      </c>
      <c r="B123" s="672">
        <v>68280</v>
      </c>
      <c r="C123" s="672" t="s">
        <v>7344</v>
      </c>
      <c r="D123" s="675" t="s">
        <v>7345</v>
      </c>
    </row>
    <row r="124" spans="1:4" x14ac:dyDescent="0.25">
      <c r="A124" s="672">
        <v>120</v>
      </c>
      <c r="B124" s="672">
        <v>68207</v>
      </c>
      <c r="C124" s="672" t="s">
        <v>7346</v>
      </c>
      <c r="D124" s="675" t="s">
        <v>7347</v>
      </c>
    </row>
    <row r="125" spans="1:4" x14ac:dyDescent="0.25">
      <c r="A125" s="672">
        <v>121</v>
      </c>
      <c r="B125" s="672">
        <v>68270</v>
      </c>
      <c r="C125" s="672" t="s">
        <v>7348</v>
      </c>
      <c r="D125" s="675" t="s">
        <v>7349</v>
      </c>
    </row>
    <row r="126" spans="1:4" x14ac:dyDescent="0.25">
      <c r="A126" s="672">
        <v>122</v>
      </c>
      <c r="B126" s="672">
        <v>68278</v>
      </c>
      <c r="C126" s="672" t="s">
        <v>7350</v>
      </c>
      <c r="D126" s="675" t="s">
        <v>7351</v>
      </c>
    </row>
    <row r="127" spans="1:4" x14ac:dyDescent="0.25">
      <c r="A127" s="672">
        <v>123</v>
      </c>
      <c r="B127" s="672">
        <v>68254</v>
      </c>
      <c r="C127" s="672" t="s">
        <v>7352</v>
      </c>
      <c r="D127" s="675" t="s">
        <v>7353</v>
      </c>
    </row>
    <row r="128" spans="1:4" x14ac:dyDescent="0.25">
      <c r="A128" s="672">
        <v>124</v>
      </c>
      <c r="B128" s="672">
        <v>68203</v>
      </c>
      <c r="C128" s="672" t="s">
        <v>7354</v>
      </c>
      <c r="D128" s="675" t="s">
        <v>7355</v>
      </c>
    </row>
    <row r="129" spans="1:4" x14ac:dyDescent="0.25">
      <c r="A129" s="672">
        <v>125</v>
      </c>
      <c r="B129" s="672">
        <v>68287</v>
      </c>
      <c r="C129" s="672" t="s">
        <v>7356</v>
      </c>
      <c r="D129" s="675" t="s">
        <v>7357</v>
      </c>
    </row>
    <row r="130" spans="1:4" x14ac:dyDescent="0.25">
      <c r="A130" s="672">
        <v>126</v>
      </c>
      <c r="B130" s="672">
        <v>68136</v>
      </c>
      <c r="C130" s="672" t="s">
        <v>7358</v>
      </c>
      <c r="D130" s="675" t="s">
        <v>7359</v>
      </c>
    </row>
    <row r="131" spans="1:4" x14ac:dyDescent="0.25">
      <c r="A131" s="672">
        <v>127</v>
      </c>
      <c r="B131" s="672">
        <v>68165</v>
      </c>
      <c r="C131" s="672" t="s">
        <v>7360</v>
      </c>
      <c r="D131" s="675" t="s">
        <v>7361</v>
      </c>
    </row>
    <row r="132" spans="1:4" x14ac:dyDescent="0.25">
      <c r="A132" s="672">
        <v>128</v>
      </c>
      <c r="B132" s="672">
        <v>68217</v>
      </c>
      <c r="C132" s="672" t="s">
        <v>7362</v>
      </c>
      <c r="D132" s="675" t="s">
        <v>7363</v>
      </c>
    </row>
    <row r="133" spans="1:4" x14ac:dyDescent="0.25">
      <c r="A133" s="672">
        <v>129</v>
      </c>
      <c r="B133" s="672">
        <v>68133</v>
      </c>
      <c r="C133" s="672" t="s">
        <v>7364</v>
      </c>
      <c r="D133" s="675" t="s">
        <v>7365</v>
      </c>
    </row>
    <row r="134" spans="1:4" x14ac:dyDescent="0.25">
      <c r="A134" s="672">
        <v>130</v>
      </c>
      <c r="B134" s="672">
        <v>68250</v>
      </c>
      <c r="C134" s="672" t="s">
        <v>7366</v>
      </c>
      <c r="D134" s="675" t="s">
        <v>7367</v>
      </c>
    </row>
    <row r="135" spans="1:4" x14ac:dyDescent="0.25">
      <c r="A135" s="672">
        <v>131</v>
      </c>
      <c r="B135" s="672">
        <v>68119</v>
      </c>
      <c r="C135" s="672" t="s">
        <v>7368</v>
      </c>
      <c r="D135" s="675" t="s">
        <v>7369</v>
      </c>
    </row>
    <row r="136" spans="1:4" x14ac:dyDescent="0.25">
      <c r="A136" s="672">
        <v>132</v>
      </c>
      <c r="B136" s="672">
        <v>68092</v>
      </c>
      <c r="C136" s="672" t="s">
        <v>7370</v>
      </c>
      <c r="D136" s="675" t="s">
        <v>7371</v>
      </c>
    </row>
    <row r="137" spans="1:4" x14ac:dyDescent="0.25">
      <c r="A137" s="672">
        <v>133</v>
      </c>
      <c r="B137" s="672">
        <v>68231</v>
      </c>
      <c r="C137" s="672" t="s">
        <v>7372</v>
      </c>
      <c r="D137" s="675" t="s">
        <v>7373</v>
      </c>
    </row>
    <row r="138" spans="1:4" x14ac:dyDescent="0.25">
      <c r="A138" s="672">
        <v>134</v>
      </c>
      <c r="B138" s="672">
        <v>68167</v>
      </c>
      <c r="C138" s="672" t="s">
        <v>7374</v>
      </c>
      <c r="D138" s="675" t="s">
        <v>7375</v>
      </c>
    </row>
    <row r="139" spans="1:4" x14ac:dyDescent="0.25">
      <c r="A139" s="672">
        <v>135</v>
      </c>
      <c r="B139" s="672">
        <v>68121</v>
      </c>
      <c r="C139" s="672" t="s">
        <v>7376</v>
      </c>
      <c r="D139" s="675" t="s">
        <v>3063</v>
      </c>
    </row>
    <row r="140" spans="1:4" x14ac:dyDescent="0.25">
      <c r="A140" s="672">
        <v>136</v>
      </c>
      <c r="B140" s="672">
        <v>68111</v>
      </c>
      <c r="C140" s="672" t="s">
        <v>7377</v>
      </c>
      <c r="D140" s="675" t="s">
        <v>7378</v>
      </c>
    </row>
    <row r="141" spans="1:4" x14ac:dyDescent="0.25">
      <c r="A141" s="672">
        <v>137</v>
      </c>
      <c r="B141" s="672">
        <v>68123</v>
      </c>
      <c r="C141" s="672" t="s">
        <v>7379</v>
      </c>
      <c r="D141" s="675" t="s">
        <v>7380</v>
      </c>
    </row>
    <row r="142" spans="1:4" x14ac:dyDescent="0.25">
      <c r="A142" s="672">
        <v>138</v>
      </c>
      <c r="B142" s="672">
        <v>68272</v>
      </c>
      <c r="C142" s="672" t="s">
        <v>7381</v>
      </c>
      <c r="D142" s="675" t="s">
        <v>7382</v>
      </c>
    </row>
    <row r="143" spans="1:4" x14ac:dyDescent="0.25">
      <c r="A143" s="672">
        <v>139</v>
      </c>
      <c r="B143" s="672">
        <v>68125</v>
      </c>
      <c r="C143" s="672" t="s">
        <v>7383</v>
      </c>
      <c r="D143" s="675" t="s">
        <v>7384</v>
      </c>
    </row>
    <row r="144" spans="1:4" x14ac:dyDescent="0.25">
      <c r="A144" s="672">
        <v>140</v>
      </c>
      <c r="B144" s="672">
        <v>68122</v>
      </c>
      <c r="C144" s="672" t="s">
        <v>7385</v>
      </c>
      <c r="D144" s="675" t="s">
        <v>7386</v>
      </c>
    </row>
    <row r="145" spans="1:4" x14ac:dyDescent="0.25">
      <c r="A145" s="672">
        <v>141</v>
      </c>
      <c r="B145" s="672">
        <v>68200</v>
      </c>
      <c r="C145" s="672" t="s">
        <v>7387</v>
      </c>
      <c r="D145" s="675" t="s">
        <v>7388</v>
      </c>
    </row>
    <row r="146" spans="1:4" x14ac:dyDescent="0.25">
      <c r="A146" s="672">
        <v>142</v>
      </c>
      <c r="B146" s="672">
        <v>68288</v>
      </c>
      <c r="C146" s="672" t="s">
        <v>7389</v>
      </c>
      <c r="D146" s="675" t="s">
        <v>7390</v>
      </c>
    </row>
    <row r="147" spans="1:4" x14ac:dyDescent="0.25">
      <c r="A147" s="672">
        <v>143</v>
      </c>
      <c r="B147" s="672">
        <v>68209</v>
      </c>
      <c r="C147" s="672" t="s">
        <v>7391</v>
      </c>
      <c r="D147" s="675" t="s">
        <v>7392</v>
      </c>
    </row>
    <row r="148" spans="1:4" x14ac:dyDescent="0.25">
      <c r="A148" s="672">
        <v>144</v>
      </c>
      <c r="B148" s="672">
        <v>68218</v>
      </c>
      <c r="C148" s="672" t="s">
        <v>7393</v>
      </c>
      <c r="D148" s="675" t="s">
        <v>1578</v>
      </c>
    </row>
    <row r="149" spans="1:4" x14ac:dyDescent="0.25">
      <c r="A149" s="672">
        <v>145</v>
      </c>
      <c r="B149" s="672">
        <v>68188</v>
      </c>
      <c r="C149" s="672" t="s">
        <v>7394</v>
      </c>
      <c r="D149" s="675" t="s">
        <v>7395</v>
      </c>
    </row>
    <row r="150" spans="1:4" x14ac:dyDescent="0.25">
      <c r="A150" s="672">
        <v>146</v>
      </c>
      <c r="B150" s="672">
        <v>68276</v>
      </c>
      <c r="C150" s="672" t="s">
        <v>7396</v>
      </c>
      <c r="D150" s="675" t="s">
        <v>7397</v>
      </c>
    </row>
    <row r="151" spans="1:4" x14ac:dyDescent="0.25">
      <c r="A151" s="672">
        <v>147</v>
      </c>
      <c r="B151" s="672">
        <v>68143</v>
      </c>
      <c r="C151" s="672" t="s">
        <v>7398</v>
      </c>
      <c r="D151" s="675" t="s">
        <v>7399</v>
      </c>
    </row>
    <row r="152" spans="1:4" x14ac:dyDescent="0.25">
      <c r="A152" s="672">
        <v>148</v>
      </c>
      <c r="B152" s="672">
        <v>68256</v>
      </c>
      <c r="C152" s="672" t="s">
        <v>7400</v>
      </c>
      <c r="D152" s="675" t="s">
        <v>7401</v>
      </c>
    </row>
    <row r="153" spans="1:4" x14ac:dyDescent="0.25">
      <c r="A153" s="672">
        <v>149</v>
      </c>
      <c r="B153" s="672">
        <v>68211</v>
      </c>
      <c r="C153" s="672" t="s">
        <v>7402</v>
      </c>
      <c r="D153" s="675" t="s">
        <v>7403</v>
      </c>
    </row>
    <row r="154" spans="1:4" x14ac:dyDescent="0.25">
      <c r="A154" s="672">
        <v>150</v>
      </c>
      <c r="B154" s="672">
        <v>68262</v>
      </c>
      <c r="C154" s="672" t="s">
        <v>7404</v>
      </c>
      <c r="D154" s="675" t="s">
        <v>7405</v>
      </c>
    </row>
    <row r="155" spans="1:4" x14ac:dyDescent="0.25">
      <c r="A155" s="672">
        <v>151</v>
      </c>
      <c r="B155" s="672">
        <v>68263</v>
      </c>
      <c r="C155" s="672" t="s">
        <v>7406</v>
      </c>
      <c r="D155" s="675" t="s">
        <v>7407</v>
      </c>
    </row>
    <row r="156" spans="1:4" x14ac:dyDescent="0.25">
      <c r="A156" s="672">
        <v>152</v>
      </c>
      <c r="B156" s="672">
        <v>68215</v>
      </c>
      <c r="C156" s="672" t="s">
        <v>7408</v>
      </c>
      <c r="D156" s="675" t="s">
        <v>7409</v>
      </c>
    </row>
    <row r="157" spans="1:4" x14ac:dyDescent="0.25">
      <c r="A157" s="672">
        <v>153</v>
      </c>
      <c r="B157" s="672">
        <v>68257</v>
      </c>
      <c r="C157" s="672" t="s">
        <v>7410</v>
      </c>
      <c r="D157" s="675" t="s">
        <v>7411</v>
      </c>
    </row>
    <row r="158" spans="1:4" x14ac:dyDescent="0.25">
      <c r="A158" s="672">
        <v>154</v>
      </c>
      <c r="B158" s="672">
        <v>68243</v>
      </c>
      <c r="C158" s="672" t="s">
        <v>7412</v>
      </c>
      <c r="D158" s="675" t="s">
        <v>7326</v>
      </c>
    </row>
    <row r="159" spans="1:4" x14ac:dyDescent="0.25">
      <c r="A159" s="672">
        <v>155</v>
      </c>
      <c r="B159" s="672">
        <v>68180</v>
      </c>
      <c r="C159" s="672" t="s">
        <v>7413</v>
      </c>
      <c r="D159" s="675" t="s">
        <v>7414</v>
      </c>
    </row>
    <row r="160" spans="1:4" x14ac:dyDescent="0.25">
      <c r="A160" s="672">
        <v>156</v>
      </c>
      <c r="B160" s="672">
        <v>68192</v>
      </c>
      <c r="C160" s="672" t="s">
        <v>7415</v>
      </c>
      <c r="D160" s="675" t="s">
        <v>7416</v>
      </c>
    </row>
    <row r="161" spans="1:4" x14ac:dyDescent="0.25">
      <c r="A161" s="672">
        <v>157</v>
      </c>
      <c r="B161" s="672">
        <v>68205</v>
      </c>
      <c r="C161" s="672" t="s">
        <v>7417</v>
      </c>
      <c r="D161" s="675" t="s">
        <v>7418</v>
      </c>
    </row>
    <row r="162" spans="1:4" x14ac:dyDescent="0.25">
      <c r="A162" s="672">
        <v>158</v>
      </c>
      <c r="B162" s="672">
        <v>68103</v>
      </c>
      <c r="C162" s="672" t="s">
        <v>7419</v>
      </c>
      <c r="D162" s="675" t="s">
        <v>7420</v>
      </c>
    </row>
    <row r="163" spans="1:4" x14ac:dyDescent="0.25">
      <c r="A163" s="672">
        <v>159</v>
      </c>
      <c r="B163" s="672">
        <v>68282</v>
      </c>
      <c r="C163" s="672" t="s">
        <v>7421</v>
      </c>
      <c r="D163" s="675" t="s">
        <v>7422</v>
      </c>
    </row>
    <row r="164" spans="1:4" x14ac:dyDescent="0.25">
      <c r="A164" s="672">
        <v>160</v>
      </c>
      <c r="B164" s="672">
        <v>68293</v>
      </c>
      <c r="C164" s="672" t="s">
        <v>7423</v>
      </c>
      <c r="D164" s="675" t="s">
        <v>7424</v>
      </c>
    </row>
    <row r="165" spans="1:4" x14ac:dyDescent="0.25">
      <c r="A165" s="672">
        <v>161</v>
      </c>
      <c r="B165" s="672">
        <v>68264</v>
      </c>
      <c r="C165" s="672" t="s">
        <v>7425</v>
      </c>
      <c r="D165" s="675" t="s">
        <v>7426</v>
      </c>
    </row>
    <row r="166" spans="1:4" x14ac:dyDescent="0.25">
      <c r="A166" s="672">
        <v>162</v>
      </c>
      <c r="B166" s="672">
        <v>68249</v>
      </c>
      <c r="C166" s="672" t="s">
        <v>7427</v>
      </c>
      <c r="D166" s="675" t="s">
        <v>7428</v>
      </c>
    </row>
    <row r="167" spans="1:4" x14ac:dyDescent="0.25">
      <c r="A167" s="672">
        <v>163</v>
      </c>
      <c r="B167" s="672">
        <v>68201</v>
      </c>
      <c r="C167" s="672" t="s">
        <v>7429</v>
      </c>
      <c r="D167" s="675" t="s">
        <v>7430</v>
      </c>
    </row>
    <row r="168" spans="1:4" x14ac:dyDescent="0.25">
      <c r="A168" s="672">
        <v>164</v>
      </c>
      <c r="B168" s="672">
        <v>68127</v>
      </c>
      <c r="C168" s="672" t="s">
        <v>7431</v>
      </c>
      <c r="D168" s="675" t="s">
        <v>7432</v>
      </c>
    </row>
    <row r="169" spans="1:4" x14ac:dyDescent="0.25">
      <c r="A169" s="672">
        <v>165</v>
      </c>
      <c r="B169" s="672">
        <v>68255</v>
      </c>
      <c r="C169" s="672" t="s">
        <v>7433</v>
      </c>
      <c r="D169" s="675" t="s">
        <v>7434</v>
      </c>
    </row>
    <row r="170" spans="1:4" x14ac:dyDescent="0.25">
      <c r="A170" s="672">
        <v>166</v>
      </c>
      <c r="B170" s="672">
        <v>68292</v>
      </c>
      <c r="C170" s="672" t="s">
        <v>7435</v>
      </c>
      <c r="D170" s="675" t="s">
        <v>7436</v>
      </c>
    </row>
    <row r="171" spans="1:4" x14ac:dyDescent="0.25">
      <c r="A171" s="672">
        <v>167</v>
      </c>
      <c r="B171" s="672">
        <v>68100</v>
      </c>
      <c r="C171" s="672" t="s">
        <v>7437</v>
      </c>
      <c r="D171" s="675" t="s">
        <v>7438</v>
      </c>
    </row>
    <row r="172" spans="1:4" x14ac:dyDescent="0.25">
      <c r="A172" s="672">
        <v>168</v>
      </c>
      <c r="B172" s="672">
        <v>68093</v>
      </c>
      <c r="C172" s="672" t="s">
        <v>7439</v>
      </c>
      <c r="D172" s="675" t="s">
        <v>7440</v>
      </c>
    </row>
    <row r="173" spans="1:4" x14ac:dyDescent="0.25">
      <c r="A173" s="672">
        <v>169</v>
      </c>
      <c r="B173" s="672">
        <v>68210</v>
      </c>
      <c r="C173" s="672" t="s">
        <v>7441</v>
      </c>
      <c r="D173" s="675" t="s">
        <v>7442</v>
      </c>
    </row>
    <row r="174" spans="1:4" x14ac:dyDescent="0.25">
      <c r="A174" s="672">
        <v>170</v>
      </c>
      <c r="B174" s="672">
        <v>68109</v>
      </c>
      <c r="C174" s="672" t="s">
        <v>7443</v>
      </c>
      <c r="D174" s="675" t="s">
        <v>7444</v>
      </c>
    </row>
    <row r="175" spans="1:4" x14ac:dyDescent="0.25">
      <c r="A175" s="672">
        <v>171</v>
      </c>
      <c r="B175" s="672">
        <v>57999</v>
      </c>
      <c r="C175" s="672" t="s">
        <v>7445</v>
      </c>
      <c r="D175" s="675" t="s">
        <v>7446</v>
      </c>
    </row>
    <row r="176" spans="1:4" x14ac:dyDescent="0.25">
      <c r="A176" s="672">
        <v>172</v>
      </c>
      <c r="B176" s="672">
        <v>68195</v>
      </c>
      <c r="C176" s="672" t="s">
        <v>7447</v>
      </c>
      <c r="D176" s="675" t="s">
        <v>7448</v>
      </c>
    </row>
    <row r="177" spans="1:4" x14ac:dyDescent="0.25">
      <c r="A177" s="672">
        <v>173</v>
      </c>
      <c r="B177" s="672">
        <v>51564</v>
      </c>
      <c r="C177" s="672" t="s">
        <v>7449</v>
      </c>
      <c r="D177" s="675" t="s">
        <v>7450</v>
      </c>
    </row>
    <row r="178" spans="1:4" x14ac:dyDescent="0.25">
      <c r="A178" s="672">
        <v>174</v>
      </c>
      <c r="B178" s="672">
        <v>68219</v>
      </c>
      <c r="C178" s="672" t="s">
        <v>7451</v>
      </c>
      <c r="D178" s="675" t="s">
        <v>7452</v>
      </c>
    </row>
  </sheetData>
  <mergeCells count="1">
    <mergeCell ref="A3:D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opLeftCell="A3" workbookViewId="0">
      <selection activeCell="D16" sqref="D16"/>
    </sheetView>
  </sheetViews>
  <sheetFormatPr defaultRowHeight="15" x14ac:dyDescent="0.25"/>
  <cols>
    <col min="2" max="2" width="17.85546875" customWidth="1"/>
    <col min="3" max="3" width="22.28515625" customWidth="1"/>
    <col min="4" max="4" width="40" customWidth="1"/>
  </cols>
  <sheetData>
    <row r="3" spans="1:4" ht="26.25" x14ac:dyDescent="0.4">
      <c r="A3" s="795" t="s">
        <v>69</v>
      </c>
      <c r="B3" s="795"/>
      <c r="C3" s="795"/>
      <c r="D3" s="795"/>
    </row>
    <row r="4" spans="1:4" x14ac:dyDescent="0.25">
      <c r="A4" s="671" t="s">
        <v>6850</v>
      </c>
      <c r="B4" s="671" t="s">
        <v>6851</v>
      </c>
      <c r="C4" s="671" t="s">
        <v>6852</v>
      </c>
      <c r="D4" s="671" t="s">
        <v>6853</v>
      </c>
    </row>
    <row r="5" spans="1:4" x14ac:dyDescent="0.25">
      <c r="A5" s="672">
        <v>1</v>
      </c>
      <c r="B5" s="672">
        <v>53598</v>
      </c>
      <c r="C5" s="672" t="s">
        <v>7453</v>
      </c>
      <c r="D5" s="675" t="s">
        <v>7454</v>
      </c>
    </row>
    <row r="6" spans="1:4" x14ac:dyDescent="0.25">
      <c r="A6" s="672">
        <v>2</v>
      </c>
      <c r="B6" s="672">
        <v>45131</v>
      </c>
      <c r="C6" s="672" t="s">
        <v>7455</v>
      </c>
      <c r="D6" s="675" t="s">
        <v>7456</v>
      </c>
    </row>
    <row r="7" spans="1:4" x14ac:dyDescent="0.25">
      <c r="A7" s="672">
        <v>3</v>
      </c>
      <c r="B7" s="672">
        <v>49037</v>
      </c>
      <c r="C7" s="672" t="s">
        <v>7457</v>
      </c>
      <c r="D7" s="675" t="s">
        <v>7458</v>
      </c>
    </row>
    <row r="8" spans="1:4" x14ac:dyDescent="0.25">
      <c r="A8" s="672">
        <v>4</v>
      </c>
      <c r="B8" s="672">
        <v>61032</v>
      </c>
      <c r="C8" s="672" t="s">
        <v>7459</v>
      </c>
      <c r="D8" s="675" t="s">
        <v>7460</v>
      </c>
    </row>
    <row r="9" spans="1:4" x14ac:dyDescent="0.25">
      <c r="A9" s="672">
        <v>5</v>
      </c>
      <c r="B9" s="672">
        <v>53602</v>
      </c>
      <c r="C9" s="672" t="s">
        <v>7461</v>
      </c>
      <c r="D9" s="675" t="s">
        <v>7462</v>
      </c>
    </row>
    <row r="10" spans="1:4" x14ac:dyDescent="0.25">
      <c r="A10" s="672">
        <v>6</v>
      </c>
      <c r="B10" s="672">
        <v>61030</v>
      </c>
      <c r="C10" s="672" t="s">
        <v>7463</v>
      </c>
      <c r="D10" s="675" t="s">
        <v>7464</v>
      </c>
    </row>
    <row r="11" spans="1:4" x14ac:dyDescent="0.25">
      <c r="A11" s="672">
        <v>7</v>
      </c>
      <c r="B11" s="672">
        <v>53653</v>
      </c>
      <c r="C11" s="672" t="s">
        <v>7465</v>
      </c>
      <c r="D11" s="675" t="s">
        <v>7466</v>
      </c>
    </row>
    <row r="12" spans="1:4" x14ac:dyDescent="0.25">
      <c r="A12" s="672">
        <v>8</v>
      </c>
      <c r="B12" s="672">
        <v>53587</v>
      </c>
      <c r="C12" s="672" t="s">
        <v>7467</v>
      </c>
      <c r="D12" s="675" t="s">
        <v>7468</v>
      </c>
    </row>
    <row r="13" spans="1:4" x14ac:dyDescent="0.25">
      <c r="A13" s="672">
        <v>9</v>
      </c>
      <c r="B13" s="672">
        <v>49159</v>
      </c>
      <c r="C13" s="672" t="s">
        <v>7469</v>
      </c>
      <c r="D13" s="675" t="s">
        <v>7470</v>
      </c>
    </row>
    <row r="14" spans="1:4" x14ac:dyDescent="0.25">
      <c r="A14" s="672">
        <v>10</v>
      </c>
      <c r="B14" s="672">
        <v>53525</v>
      </c>
      <c r="C14" s="672" t="s">
        <v>7471</v>
      </c>
      <c r="D14" s="675" t="s">
        <v>7472</v>
      </c>
    </row>
    <row r="15" spans="1:4" x14ac:dyDescent="0.25">
      <c r="A15" s="672">
        <v>11</v>
      </c>
      <c r="B15" s="672">
        <v>49138</v>
      </c>
      <c r="C15" s="672" t="s">
        <v>7473</v>
      </c>
      <c r="D15" s="675" t="s">
        <v>7474</v>
      </c>
    </row>
    <row r="16" spans="1:4" x14ac:dyDescent="0.25">
      <c r="A16" s="672">
        <v>12</v>
      </c>
      <c r="B16" s="672">
        <v>53537</v>
      </c>
      <c r="C16" s="672" t="s">
        <v>7475</v>
      </c>
      <c r="D16" s="675" t="s">
        <v>7476</v>
      </c>
    </row>
    <row r="17" spans="1:4" x14ac:dyDescent="0.25">
      <c r="A17" s="672">
        <v>13</v>
      </c>
      <c r="B17" s="672">
        <v>53600</v>
      </c>
      <c r="C17" s="672" t="s">
        <v>7477</v>
      </c>
      <c r="D17" s="675" t="s">
        <v>7478</v>
      </c>
    </row>
    <row r="18" spans="1:4" x14ac:dyDescent="0.25">
      <c r="A18" s="672">
        <v>14</v>
      </c>
      <c r="B18" s="672">
        <v>61033</v>
      </c>
      <c r="C18" s="672" t="s">
        <v>7479</v>
      </c>
      <c r="D18" s="675" t="s">
        <v>7480</v>
      </c>
    </row>
    <row r="19" spans="1:4" x14ac:dyDescent="0.25">
      <c r="A19" s="672">
        <v>15</v>
      </c>
      <c r="B19" s="672">
        <v>48998</v>
      </c>
      <c r="C19" s="672" t="s">
        <v>7481</v>
      </c>
      <c r="D19" s="675" t="s">
        <v>7482</v>
      </c>
    </row>
    <row r="20" spans="1:4" x14ac:dyDescent="0.25">
      <c r="A20" s="672">
        <v>16</v>
      </c>
      <c r="B20" s="672">
        <v>53542</v>
      </c>
      <c r="C20" s="672" t="s">
        <v>7483</v>
      </c>
      <c r="D20" s="675" t="s">
        <v>7484</v>
      </c>
    </row>
    <row r="21" spans="1:4" x14ac:dyDescent="0.25">
      <c r="A21" s="672">
        <v>17</v>
      </c>
      <c r="B21" s="672">
        <v>45185</v>
      </c>
      <c r="C21" s="672" t="s">
        <v>7485</v>
      </c>
      <c r="D21" s="675" t="s">
        <v>7486</v>
      </c>
    </row>
    <row r="22" spans="1:4" x14ac:dyDescent="0.25">
      <c r="A22" s="672">
        <v>18</v>
      </c>
      <c r="B22" s="672">
        <v>40383</v>
      </c>
      <c r="C22" s="672" t="s">
        <v>7487</v>
      </c>
      <c r="D22" s="675" t="s">
        <v>7488</v>
      </c>
    </row>
    <row r="23" spans="1:4" x14ac:dyDescent="0.25">
      <c r="A23" s="672">
        <v>19</v>
      </c>
      <c r="B23" s="672">
        <v>49081</v>
      </c>
      <c r="C23" s="672" t="s">
        <v>7489</v>
      </c>
      <c r="D23" s="675" t="s">
        <v>7490</v>
      </c>
    </row>
  </sheetData>
  <mergeCells count="1">
    <mergeCell ref="A3:D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opLeftCell="A3" workbookViewId="0">
      <selection activeCell="C12" sqref="C12"/>
    </sheetView>
  </sheetViews>
  <sheetFormatPr defaultRowHeight="15" x14ac:dyDescent="0.25"/>
  <cols>
    <col min="2" max="2" width="20.5703125" customWidth="1"/>
    <col min="3" max="3" width="19.5703125" customWidth="1"/>
    <col min="4" max="4" width="36.42578125" customWidth="1"/>
  </cols>
  <sheetData>
    <row r="3" spans="1:4" ht="26.25" x14ac:dyDescent="0.4">
      <c r="A3" s="795" t="s">
        <v>70</v>
      </c>
      <c r="B3" s="795"/>
      <c r="C3" s="795"/>
      <c r="D3" s="795"/>
    </row>
    <row r="4" spans="1:4" x14ac:dyDescent="0.25">
      <c r="A4" s="673" t="s">
        <v>6850</v>
      </c>
      <c r="B4" s="673" t="s">
        <v>6851</v>
      </c>
      <c r="C4" s="673" t="s">
        <v>6852</v>
      </c>
      <c r="D4" s="673" t="s">
        <v>6853</v>
      </c>
    </row>
    <row r="5" spans="1:4" x14ac:dyDescent="0.25">
      <c r="A5" s="672">
        <v>1</v>
      </c>
      <c r="B5" s="672">
        <v>18627</v>
      </c>
      <c r="C5" s="672" t="s">
        <v>7491</v>
      </c>
      <c r="D5" s="675" t="s">
        <v>7492</v>
      </c>
    </row>
    <row r="6" spans="1:4" x14ac:dyDescent="0.25">
      <c r="A6" s="672">
        <v>2</v>
      </c>
      <c r="B6" s="672">
        <v>49149</v>
      </c>
      <c r="C6" s="672" t="s">
        <v>7493</v>
      </c>
      <c r="D6" s="675" t="s">
        <v>7494</v>
      </c>
    </row>
    <row r="7" spans="1:4" x14ac:dyDescent="0.25">
      <c r="A7" s="672">
        <v>3</v>
      </c>
      <c r="B7" s="672">
        <v>54853</v>
      </c>
      <c r="C7" s="672" t="s">
        <v>7495</v>
      </c>
      <c r="D7" s="675" t="s">
        <v>7496</v>
      </c>
    </row>
    <row r="8" spans="1:4" x14ac:dyDescent="0.25">
      <c r="A8" s="672">
        <v>4</v>
      </c>
      <c r="B8" s="672">
        <v>53651</v>
      </c>
      <c r="C8" s="672" t="s">
        <v>7497</v>
      </c>
      <c r="D8" s="675" t="s">
        <v>7498</v>
      </c>
    </row>
    <row r="9" spans="1:4" x14ac:dyDescent="0.25">
      <c r="A9" s="672">
        <v>5</v>
      </c>
      <c r="B9" s="672">
        <v>77652</v>
      </c>
      <c r="C9" s="672" t="s">
        <v>7499</v>
      </c>
      <c r="D9" s="675" t="s">
        <v>7500</v>
      </c>
    </row>
    <row r="10" spans="1:4" x14ac:dyDescent="0.25">
      <c r="A10" s="672">
        <v>6</v>
      </c>
      <c r="B10" s="672">
        <v>77650</v>
      </c>
      <c r="C10" s="672" t="s">
        <v>7501</v>
      </c>
      <c r="D10" s="675" t="s">
        <v>7502</v>
      </c>
    </row>
    <row r="11" spans="1:4" x14ac:dyDescent="0.25">
      <c r="A11" s="672">
        <v>7</v>
      </c>
      <c r="B11" s="672">
        <v>49104</v>
      </c>
      <c r="C11" s="672" t="s">
        <v>7503</v>
      </c>
      <c r="D11" s="675" t="s">
        <v>7504</v>
      </c>
    </row>
    <row r="12" spans="1:4" x14ac:dyDescent="0.25">
      <c r="A12" s="672">
        <v>8</v>
      </c>
      <c r="B12" s="672">
        <v>53573</v>
      </c>
      <c r="C12" s="672" t="s">
        <v>7505</v>
      </c>
      <c r="D12" s="675" t="s">
        <v>7506</v>
      </c>
    </row>
    <row r="13" spans="1:4" x14ac:dyDescent="0.25">
      <c r="A13" s="672">
        <v>9</v>
      </c>
      <c r="B13" s="672">
        <v>54877</v>
      </c>
      <c r="C13" s="672" t="s">
        <v>7507</v>
      </c>
      <c r="D13" s="675" t="s">
        <v>7508</v>
      </c>
    </row>
    <row r="14" spans="1:4" x14ac:dyDescent="0.25">
      <c r="A14" s="672">
        <v>10</v>
      </c>
      <c r="B14" s="672">
        <v>53534</v>
      </c>
      <c r="C14" s="672" t="s">
        <v>7509</v>
      </c>
      <c r="D14" s="675" t="s">
        <v>7243</v>
      </c>
    </row>
    <row r="15" spans="1:4" x14ac:dyDescent="0.25">
      <c r="A15" s="672">
        <v>11</v>
      </c>
      <c r="B15" s="672">
        <v>77655</v>
      </c>
      <c r="C15" s="672" t="s">
        <v>7510</v>
      </c>
      <c r="D15" s="675" t="s">
        <v>7511</v>
      </c>
    </row>
    <row r="16" spans="1:4" x14ac:dyDescent="0.25">
      <c r="A16" s="672">
        <v>12</v>
      </c>
      <c r="B16" s="672">
        <v>53563</v>
      </c>
      <c r="C16" s="672" t="s">
        <v>7512</v>
      </c>
      <c r="D16" s="675" t="s">
        <v>7513</v>
      </c>
    </row>
    <row r="17" spans="1:4" x14ac:dyDescent="0.25">
      <c r="A17" s="672">
        <v>13</v>
      </c>
      <c r="B17" s="672">
        <v>54886</v>
      </c>
      <c r="C17" s="672" t="s">
        <v>7514</v>
      </c>
      <c r="D17" s="675" t="s">
        <v>7515</v>
      </c>
    </row>
    <row r="18" spans="1:4" x14ac:dyDescent="0.25">
      <c r="A18" s="672">
        <v>14</v>
      </c>
      <c r="B18" s="672">
        <v>53640</v>
      </c>
      <c r="C18" s="672" t="s">
        <v>7516</v>
      </c>
      <c r="D18" s="675" t="s">
        <v>7517</v>
      </c>
    </row>
    <row r="19" spans="1:4" x14ac:dyDescent="0.25">
      <c r="A19" s="672">
        <v>15</v>
      </c>
      <c r="B19" s="672">
        <v>77649</v>
      </c>
      <c r="C19" s="672" t="s">
        <v>7518</v>
      </c>
      <c r="D19" s="675" t="s">
        <v>7519</v>
      </c>
    </row>
    <row r="20" spans="1:4" x14ac:dyDescent="0.25">
      <c r="A20" s="672">
        <v>16</v>
      </c>
      <c r="B20" s="672">
        <v>54807</v>
      </c>
      <c r="C20" s="672" t="s">
        <v>7520</v>
      </c>
      <c r="D20" s="675" t="s">
        <v>7521</v>
      </c>
    </row>
    <row r="21" spans="1:4" x14ac:dyDescent="0.25">
      <c r="A21" s="672">
        <v>17</v>
      </c>
      <c r="B21" s="672">
        <v>77654</v>
      </c>
      <c r="C21" s="672" t="s">
        <v>7522</v>
      </c>
      <c r="D21" s="675" t="s">
        <v>7523</v>
      </c>
    </row>
    <row r="22" spans="1:4" x14ac:dyDescent="0.25">
      <c r="A22" s="672">
        <v>18</v>
      </c>
      <c r="B22" s="672">
        <v>77653</v>
      </c>
      <c r="C22" s="672" t="s">
        <v>7524</v>
      </c>
      <c r="D22" s="675" t="s">
        <v>7525</v>
      </c>
    </row>
    <row r="23" spans="1:4" x14ac:dyDescent="0.25">
      <c r="A23" s="672">
        <v>19</v>
      </c>
      <c r="B23" s="672">
        <v>53594</v>
      </c>
      <c r="C23" s="672" t="s">
        <v>7526</v>
      </c>
      <c r="D23" s="675" t="s">
        <v>7527</v>
      </c>
    </row>
  </sheetData>
  <mergeCells count="1">
    <mergeCell ref="A3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topLeftCell="A3" workbookViewId="0">
      <selection activeCell="C14" sqref="C14"/>
    </sheetView>
  </sheetViews>
  <sheetFormatPr defaultRowHeight="15" x14ac:dyDescent="0.25"/>
  <cols>
    <col min="2" max="2" width="20.140625" customWidth="1"/>
    <col min="3" max="3" width="23.28515625" customWidth="1"/>
    <col min="4" max="4" width="38.7109375" customWidth="1"/>
  </cols>
  <sheetData>
    <row r="2" spans="1:4" ht="26.25" x14ac:dyDescent="0.4">
      <c r="A2" s="795" t="s">
        <v>71</v>
      </c>
      <c r="B2" s="795"/>
      <c r="C2" s="795"/>
      <c r="D2" s="795"/>
    </row>
    <row r="3" spans="1:4" x14ac:dyDescent="0.25">
      <c r="A3" s="673" t="s">
        <v>6850</v>
      </c>
      <c r="B3" s="673" t="s">
        <v>6851</v>
      </c>
      <c r="C3" s="673" t="s">
        <v>6852</v>
      </c>
      <c r="D3" s="673" t="s">
        <v>6853</v>
      </c>
    </row>
    <row r="4" spans="1:4" x14ac:dyDescent="0.25">
      <c r="A4" s="672">
        <v>1</v>
      </c>
      <c r="B4" s="672">
        <v>61020</v>
      </c>
      <c r="C4" s="672" t="s">
        <v>7528</v>
      </c>
      <c r="D4" s="675" t="s">
        <v>7529</v>
      </c>
    </row>
    <row r="5" spans="1:4" x14ac:dyDescent="0.25">
      <c r="A5" s="672">
        <v>2</v>
      </c>
      <c r="B5" s="672">
        <v>41902</v>
      </c>
      <c r="C5" s="672" t="s">
        <v>7530</v>
      </c>
      <c r="D5" s="675" t="s">
        <v>7531</v>
      </c>
    </row>
    <row r="6" spans="1:4" x14ac:dyDescent="0.25">
      <c r="A6" s="672">
        <v>3</v>
      </c>
      <c r="B6" s="672">
        <v>53543</v>
      </c>
      <c r="C6" s="672" t="s">
        <v>7532</v>
      </c>
      <c r="D6" s="675" t="s">
        <v>7533</v>
      </c>
    </row>
    <row r="7" spans="1:4" x14ac:dyDescent="0.25">
      <c r="A7" s="672">
        <v>4</v>
      </c>
      <c r="B7" s="672">
        <v>61026</v>
      </c>
      <c r="C7" s="672" t="s">
        <v>7534</v>
      </c>
      <c r="D7" s="675" t="s">
        <v>7535</v>
      </c>
    </row>
    <row r="8" spans="1:4" x14ac:dyDescent="0.25">
      <c r="A8" s="672">
        <v>5</v>
      </c>
      <c r="B8" s="672">
        <v>49140</v>
      </c>
      <c r="C8" s="672" t="s">
        <v>7536</v>
      </c>
      <c r="D8" s="675" t="s">
        <v>7537</v>
      </c>
    </row>
    <row r="9" spans="1:4" x14ac:dyDescent="0.25">
      <c r="A9" s="672">
        <v>6</v>
      </c>
      <c r="B9" s="672">
        <v>40317</v>
      </c>
      <c r="C9" s="672" t="s">
        <v>7538</v>
      </c>
      <c r="D9" s="675" t="s">
        <v>7539</v>
      </c>
    </row>
    <row r="10" spans="1:4" x14ac:dyDescent="0.25">
      <c r="A10" s="672">
        <v>7</v>
      </c>
      <c r="B10" s="672">
        <v>61022</v>
      </c>
      <c r="C10" s="672" t="s">
        <v>7540</v>
      </c>
      <c r="D10" s="675" t="s">
        <v>7541</v>
      </c>
    </row>
    <row r="11" spans="1:4" x14ac:dyDescent="0.25">
      <c r="A11" s="672">
        <v>8</v>
      </c>
      <c r="B11" s="672">
        <v>49122</v>
      </c>
      <c r="C11" s="672" t="s">
        <v>7542</v>
      </c>
      <c r="D11" s="675" t="s">
        <v>1860</v>
      </c>
    </row>
    <row r="12" spans="1:4" x14ac:dyDescent="0.25">
      <c r="A12" s="672">
        <v>9</v>
      </c>
      <c r="B12" s="672">
        <v>49141</v>
      </c>
      <c r="C12" s="672" t="s">
        <v>7543</v>
      </c>
      <c r="D12" s="675" t="s">
        <v>7544</v>
      </c>
    </row>
    <row r="13" spans="1:4" x14ac:dyDescent="0.25">
      <c r="A13" s="672">
        <v>10</v>
      </c>
      <c r="B13" s="672">
        <v>33202</v>
      </c>
      <c r="C13" s="672" t="s">
        <v>7545</v>
      </c>
      <c r="D13" s="675" t="s">
        <v>7172</v>
      </c>
    </row>
    <row r="14" spans="1:4" x14ac:dyDescent="0.25">
      <c r="A14" s="672">
        <v>11</v>
      </c>
      <c r="B14" s="672">
        <v>61021</v>
      </c>
      <c r="C14" s="672" t="s">
        <v>7546</v>
      </c>
      <c r="D14" s="675" t="s">
        <v>3143</v>
      </c>
    </row>
    <row r="15" spans="1:4" x14ac:dyDescent="0.25">
      <c r="A15" s="672">
        <v>12</v>
      </c>
      <c r="B15" s="672">
        <v>49050</v>
      </c>
      <c r="C15" s="672" t="s">
        <v>7547</v>
      </c>
      <c r="D15" s="675" t="s">
        <v>7548</v>
      </c>
    </row>
    <row r="16" spans="1:4" x14ac:dyDescent="0.25">
      <c r="A16" s="672">
        <v>13</v>
      </c>
      <c r="B16" s="672">
        <v>49164</v>
      </c>
      <c r="C16" s="672" t="s">
        <v>7549</v>
      </c>
      <c r="D16" s="675" t="s">
        <v>7550</v>
      </c>
    </row>
    <row r="17" spans="1:4" x14ac:dyDescent="0.25">
      <c r="A17" s="672">
        <v>14</v>
      </c>
      <c r="B17" s="672">
        <v>61024</v>
      </c>
      <c r="C17" s="672" t="s">
        <v>7551</v>
      </c>
      <c r="D17" s="675" t="s">
        <v>7552</v>
      </c>
    </row>
    <row r="18" spans="1:4" x14ac:dyDescent="0.25">
      <c r="A18" s="672">
        <v>15</v>
      </c>
      <c r="B18" s="672">
        <v>49196</v>
      </c>
      <c r="C18" s="672" t="s">
        <v>7553</v>
      </c>
      <c r="D18" s="675" t="s">
        <v>7554</v>
      </c>
    </row>
    <row r="19" spans="1:4" x14ac:dyDescent="0.25">
      <c r="A19" s="672">
        <v>16</v>
      </c>
      <c r="B19" s="672">
        <v>61023</v>
      </c>
      <c r="C19" s="672" t="s">
        <v>7555</v>
      </c>
      <c r="D19" s="675" t="s">
        <v>7556</v>
      </c>
    </row>
    <row r="20" spans="1:4" x14ac:dyDescent="0.25">
      <c r="A20" s="672">
        <v>17</v>
      </c>
      <c r="B20" s="672">
        <v>53570</v>
      </c>
      <c r="C20" s="672" t="s">
        <v>7557</v>
      </c>
      <c r="D20" s="675" t="s">
        <v>7558</v>
      </c>
    </row>
    <row r="21" spans="1:4" x14ac:dyDescent="0.25">
      <c r="A21" s="672">
        <v>18</v>
      </c>
      <c r="B21" s="672">
        <v>49163</v>
      </c>
      <c r="C21" s="672" t="s">
        <v>7559</v>
      </c>
      <c r="D21" s="675" t="s">
        <v>7560</v>
      </c>
    </row>
    <row r="22" spans="1:4" x14ac:dyDescent="0.25">
      <c r="A22" s="672">
        <v>19</v>
      </c>
      <c r="B22" s="672">
        <v>61025</v>
      </c>
      <c r="C22" s="672" t="s">
        <v>7561</v>
      </c>
      <c r="D22" s="675" t="s">
        <v>7562</v>
      </c>
    </row>
    <row r="23" spans="1:4" x14ac:dyDescent="0.25">
      <c r="A23" s="672">
        <v>20</v>
      </c>
      <c r="B23" s="672">
        <v>61028</v>
      </c>
      <c r="C23" s="672" t="s">
        <v>7563</v>
      </c>
      <c r="D23" s="675" t="s">
        <v>7564</v>
      </c>
    </row>
  </sheetData>
  <mergeCells count="1">
    <mergeCell ref="A2:D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topLeftCell="A3" workbookViewId="0">
      <selection activeCell="D14" sqref="D14"/>
    </sheetView>
  </sheetViews>
  <sheetFormatPr defaultRowHeight="15" x14ac:dyDescent="0.25"/>
  <cols>
    <col min="2" max="2" width="14" customWidth="1"/>
    <col min="3" max="3" width="23.28515625" customWidth="1"/>
    <col min="4" max="4" width="45.5703125" customWidth="1"/>
  </cols>
  <sheetData>
    <row r="2" spans="1:4" ht="26.25" x14ac:dyDescent="0.4">
      <c r="A2" s="795" t="s">
        <v>72</v>
      </c>
      <c r="B2" s="795"/>
      <c r="C2" s="795"/>
      <c r="D2" s="795"/>
    </row>
    <row r="3" spans="1:4" ht="14.25" customHeight="1" x14ac:dyDescent="0.25">
      <c r="A3" s="671" t="s">
        <v>6850</v>
      </c>
      <c r="B3" s="671" t="s">
        <v>6851</v>
      </c>
      <c r="C3" s="671" t="s">
        <v>6852</v>
      </c>
      <c r="D3" s="671" t="s">
        <v>6853</v>
      </c>
    </row>
    <row r="4" spans="1:4" x14ac:dyDescent="0.25">
      <c r="A4" s="672">
        <v>1</v>
      </c>
      <c r="B4" s="672">
        <v>77656</v>
      </c>
      <c r="C4" s="672" t="s">
        <v>7565</v>
      </c>
      <c r="D4" s="675" t="s">
        <v>7566</v>
      </c>
    </row>
    <row r="5" spans="1:4" x14ac:dyDescent="0.25">
      <c r="A5" s="672">
        <v>2</v>
      </c>
      <c r="B5" s="672">
        <v>49120</v>
      </c>
      <c r="C5" s="672" t="s">
        <v>7567</v>
      </c>
      <c r="D5" s="675" t="s">
        <v>7568</v>
      </c>
    </row>
    <row r="6" spans="1:4" x14ac:dyDescent="0.25">
      <c r="A6" s="672">
        <v>3</v>
      </c>
      <c r="B6" s="672">
        <v>53657</v>
      </c>
      <c r="C6" s="672" t="s">
        <v>7569</v>
      </c>
      <c r="D6" s="675" t="s">
        <v>7570</v>
      </c>
    </row>
    <row r="7" spans="1:4" x14ac:dyDescent="0.25">
      <c r="A7" s="672">
        <v>4</v>
      </c>
      <c r="B7" s="672">
        <v>54906</v>
      </c>
      <c r="C7" s="672" t="s">
        <v>7571</v>
      </c>
      <c r="D7" s="675" t="s">
        <v>7572</v>
      </c>
    </row>
    <row r="8" spans="1:4" x14ac:dyDescent="0.25">
      <c r="A8" s="672">
        <v>5</v>
      </c>
      <c r="B8" s="672">
        <v>77662</v>
      </c>
      <c r="C8" s="672" t="s">
        <v>7573</v>
      </c>
      <c r="D8" s="675" t="s">
        <v>7574</v>
      </c>
    </row>
    <row r="9" spans="1:4" x14ac:dyDescent="0.25">
      <c r="A9" s="672">
        <v>6</v>
      </c>
      <c r="B9" s="672">
        <v>53614</v>
      </c>
      <c r="C9" s="672" t="s">
        <v>7575</v>
      </c>
      <c r="D9" s="675" t="s">
        <v>7576</v>
      </c>
    </row>
    <row r="10" spans="1:4" x14ac:dyDescent="0.25">
      <c r="A10" s="672">
        <v>7</v>
      </c>
      <c r="B10" s="672">
        <v>18604</v>
      </c>
      <c r="C10" s="672" t="s">
        <v>7577</v>
      </c>
      <c r="D10" s="675" t="s">
        <v>7578</v>
      </c>
    </row>
    <row r="11" spans="1:4" x14ac:dyDescent="0.25">
      <c r="A11" s="672">
        <v>8</v>
      </c>
      <c r="B11" s="672">
        <v>54878</v>
      </c>
      <c r="C11" s="672" t="s">
        <v>7579</v>
      </c>
      <c r="D11" s="675" t="s">
        <v>7580</v>
      </c>
    </row>
    <row r="12" spans="1:4" x14ac:dyDescent="0.25">
      <c r="A12" s="672">
        <v>9</v>
      </c>
      <c r="B12" s="672">
        <v>54876</v>
      </c>
      <c r="C12" s="672" t="s">
        <v>7581</v>
      </c>
      <c r="D12" s="675" t="s">
        <v>7582</v>
      </c>
    </row>
    <row r="13" spans="1:4" x14ac:dyDescent="0.25">
      <c r="A13" s="672">
        <v>10</v>
      </c>
      <c r="B13" s="672">
        <v>77659</v>
      </c>
      <c r="C13" s="672" t="s">
        <v>7583</v>
      </c>
      <c r="D13" s="675" t="s">
        <v>7584</v>
      </c>
    </row>
    <row r="14" spans="1:4" x14ac:dyDescent="0.25">
      <c r="A14" s="672">
        <v>11</v>
      </c>
      <c r="B14" s="672">
        <v>54861</v>
      </c>
      <c r="C14" s="672" t="s">
        <v>7585</v>
      </c>
      <c r="D14" s="675" t="s">
        <v>7586</v>
      </c>
    </row>
    <row r="15" spans="1:4" x14ac:dyDescent="0.25">
      <c r="A15" s="672">
        <v>12</v>
      </c>
      <c r="B15" s="672">
        <v>8982</v>
      </c>
      <c r="C15" s="672" t="s">
        <v>7587</v>
      </c>
      <c r="D15" s="675" t="s">
        <v>7588</v>
      </c>
    </row>
    <row r="16" spans="1:4" x14ac:dyDescent="0.25">
      <c r="A16" s="672">
        <v>13</v>
      </c>
      <c r="B16" s="672">
        <v>77658</v>
      </c>
      <c r="C16" s="672" t="s">
        <v>7589</v>
      </c>
      <c r="D16" s="675" t="s">
        <v>7590</v>
      </c>
    </row>
    <row r="17" spans="1:4" x14ac:dyDescent="0.25">
      <c r="A17" s="672">
        <v>14</v>
      </c>
      <c r="B17" s="672">
        <v>77657</v>
      </c>
      <c r="C17" s="672" t="s">
        <v>7591</v>
      </c>
      <c r="D17" s="675" t="s">
        <v>7592</v>
      </c>
    </row>
    <row r="18" spans="1:4" x14ac:dyDescent="0.25">
      <c r="A18" s="672">
        <v>15</v>
      </c>
      <c r="B18" s="672">
        <v>77660</v>
      </c>
      <c r="C18" s="672" t="s">
        <v>7593</v>
      </c>
      <c r="D18" s="675" t="s">
        <v>7594</v>
      </c>
    </row>
    <row r="19" spans="1:4" x14ac:dyDescent="0.25">
      <c r="A19" s="672">
        <v>16</v>
      </c>
      <c r="B19" s="672">
        <v>49165</v>
      </c>
      <c r="C19" s="672" t="s">
        <v>7595</v>
      </c>
      <c r="D19" s="675" t="s">
        <v>7596</v>
      </c>
    </row>
    <row r="20" spans="1:4" x14ac:dyDescent="0.25">
      <c r="A20" s="672">
        <v>17</v>
      </c>
      <c r="B20" s="672">
        <v>49129</v>
      </c>
      <c r="C20" s="672" t="s">
        <v>7597</v>
      </c>
      <c r="D20" s="675" t="s">
        <v>7598</v>
      </c>
    </row>
    <row r="21" spans="1:4" x14ac:dyDescent="0.25">
      <c r="A21" s="672">
        <v>18</v>
      </c>
      <c r="B21" s="672">
        <v>54817</v>
      </c>
      <c r="C21" s="672" t="s">
        <v>7599</v>
      </c>
      <c r="D21" s="675" t="s">
        <v>4039</v>
      </c>
    </row>
    <row r="22" spans="1:4" x14ac:dyDescent="0.25">
      <c r="A22" s="672">
        <v>19</v>
      </c>
      <c r="B22" s="672">
        <v>45198</v>
      </c>
      <c r="C22" s="672" t="s">
        <v>7600</v>
      </c>
      <c r="D22" s="675" t="s">
        <v>7601</v>
      </c>
    </row>
    <row r="23" spans="1:4" x14ac:dyDescent="0.25">
      <c r="A23" s="674"/>
      <c r="B23" s="674"/>
      <c r="C23" s="674"/>
      <c r="D23" s="674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53"/>
  <sheetViews>
    <sheetView workbookViewId="0">
      <selection activeCell="D10" sqref="D10"/>
    </sheetView>
  </sheetViews>
  <sheetFormatPr defaultRowHeight="12.75" x14ac:dyDescent="0.2"/>
  <cols>
    <col min="1" max="1" width="6.42578125" style="133" customWidth="1"/>
    <col min="2" max="2" width="15.5703125" style="80" bestFit="1" customWidth="1"/>
    <col min="3" max="3" width="9.140625" style="80" bestFit="1" customWidth="1"/>
    <col min="4" max="4" width="30.28515625" style="85" customWidth="1"/>
    <col min="5" max="5" width="34.7109375" style="80" hidden="1" customWidth="1"/>
    <col min="6" max="6" width="5.85546875" style="80" hidden="1" customWidth="1"/>
    <col min="7" max="7" width="2.140625" style="80" hidden="1" customWidth="1"/>
    <col min="8" max="8" width="10.85546875" style="80" bestFit="1" customWidth="1"/>
    <col min="9" max="9" width="2.140625" style="80" hidden="1" customWidth="1"/>
    <col min="10" max="10" width="6.7109375" style="80" hidden="1" customWidth="1"/>
    <col min="11" max="11" width="14" style="80" hidden="1" customWidth="1"/>
    <col min="12" max="12" width="19.42578125" style="80" customWidth="1"/>
    <col min="13" max="13" width="11" style="80" hidden="1" customWidth="1"/>
    <col min="14" max="16384" width="9.140625" style="80"/>
  </cols>
  <sheetData>
    <row r="1" spans="1:33" ht="23.25" customHeight="1" x14ac:dyDescent="0.45">
      <c r="A1" s="707" t="s">
        <v>85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</row>
    <row r="2" spans="1:33" s="81" customFormat="1" ht="27.75" customHeight="1" thickBot="1" x14ac:dyDescent="0.5">
      <c r="A2" s="700" t="s">
        <v>49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</row>
    <row r="3" spans="1:33" s="85" customFormat="1" ht="25.5" customHeight="1" x14ac:dyDescent="0.2">
      <c r="A3" s="701" t="s">
        <v>86</v>
      </c>
      <c r="B3" s="703" t="s">
        <v>87</v>
      </c>
      <c r="C3" s="703" t="s">
        <v>88</v>
      </c>
      <c r="D3" s="703" t="s">
        <v>89</v>
      </c>
      <c r="E3" s="703" t="s">
        <v>90</v>
      </c>
      <c r="F3" s="82" t="s">
        <v>91</v>
      </c>
      <c r="G3" s="82"/>
      <c r="H3" s="703" t="s">
        <v>92</v>
      </c>
      <c r="I3" s="83"/>
      <c r="J3" s="84" t="s">
        <v>93</v>
      </c>
      <c r="K3" s="84"/>
      <c r="L3" s="705" t="s">
        <v>94</v>
      </c>
    </row>
    <row r="4" spans="1:33" s="85" customFormat="1" ht="15.75" customHeight="1" thickBot="1" x14ac:dyDescent="0.25">
      <c r="A4" s="702"/>
      <c r="B4" s="704"/>
      <c r="C4" s="704"/>
      <c r="D4" s="704"/>
      <c r="E4" s="704"/>
      <c r="F4" s="86" t="s">
        <v>95</v>
      </c>
      <c r="G4" s="86"/>
      <c r="H4" s="704"/>
      <c r="I4" s="87"/>
      <c r="J4" s="88" t="s">
        <v>96</v>
      </c>
      <c r="K4" s="88"/>
      <c r="L4" s="706"/>
    </row>
    <row r="5" spans="1:33" ht="15.75" customHeight="1" x14ac:dyDescent="0.25">
      <c r="A5" s="89">
        <v>1</v>
      </c>
      <c r="B5" s="611" t="s">
        <v>225</v>
      </c>
      <c r="C5" s="612">
        <v>40929</v>
      </c>
      <c r="D5" s="613" t="s">
        <v>226</v>
      </c>
      <c r="E5" s="90" t="s">
        <v>224</v>
      </c>
      <c r="F5" s="91" t="s">
        <v>141</v>
      </c>
      <c r="G5" s="92">
        <f>+IF(F5="M",1,IF(F5="f",2,IF(F5="Civ",3,"Error")))</f>
        <v>1</v>
      </c>
      <c r="H5" s="93" t="s">
        <v>101</v>
      </c>
      <c r="I5" s="92">
        <f t="shared" ref="I5:I7" si="0">+IF(H5="Studying",5,IF(H5="Complete",1,IF(H5="Incomplete",2,IF(H5="Left",3,IF(H5="Dropped",4,"Error")))))</f>
        <v>1</v>
      </c>
      <c r="J5" s="92" t="e">
        <f>+IF(#REF!="Issued",1,IF(#REF!="Not Issued",2,"Nil"))</f>
        <v>#REF!</v>
      </c>
      <c r="K5" s="94" t="s">
        <v>118</v>
      </c>
      <c r="L5" s="95"/>
      <c r="M5" s="96" t="s">
        <v>119</v>
      </c>
    </row>
    <row r="6" spans="1:33" ht="15.75" customHeight="1" x14ac:dyDescent="0.25">
      <c r="A6" s="89">
        <v>2</v>
      </c>
      <c r="B6" s="611" t="s">
        <v>227</v>
      </c>
      <c r="C6" s="612">
        <v>51866</v>
      </c>
      <c r="D6" s="613" t="s">
        <v>228</v>
      </c>
      <c r="E6" s="90" t="s">
        <v>229</v>
      </c>
      <c r="F6" s="91" t="s">
        <v>166</v>
      </c>
      <c r="G6" s="92">
        <f>+IF(F6="M",1,IF(F6="f",2,IF(F6="Civ",3,"Error")))</f>
        <v>2</v>
      </c>
      <c r="H6" s="93" t="s">
        <v>101</v>
      </c>
      <c r="I6" s="92">
        <f t="shared" si="0"/>
        <v>1</v>
      </c>
      <c r="J6" s="92" t="e">
        <f>+IF(#REF!="Issued",1,IF(#REF!="Not Issued",2,"Nil"))</f>
        <v>#REF!</v>
      </c>
      <c r="K6" s="94" t="s">
        <v>128</v>
      </c>
      <c r="L6" s="95"/>
      <c r="M6" s="96" t="s">
        <v>130</v>
      </c>
    </row>
    <row r="7" spans="1:33" ht="15.75" customHeight="1" x14ac:dyDescent="0.25">
      <c r="A7" s="89">
        <v>3</v>
      </c>
      <c r="B7" s="611" t="s">
        <v>222</v>
      </c>
      <c r="C7" s="612">
        <v>77390</v>
      </c>
      <c r="D7" s="613" t="s">
        <v>223</v>
      </c>
      <c r="E7" s="90" t="s">
        <v>224</v>
      </c>
      <c r="F7" s="91" t="s">
        <v>166</v>
      </c>
      <c r="G7" s="92">
        <f>+IF(F7="M",1,IF(F7="f",2,IF(F7="Civ",3,"Error")))</f>
        <v>2</v>
      </c>
      <c r="H7" s="93" t="s">
        <v>19</v>
      </c>
      <c r="I7" s="92">
        <f t="shared" si="0"/>
        <v>2</v>
      </c>
      <c r="J7" s="92" t="e">
        <f>+IF(#REF!="Issued",1,IF(#REF!="Not Issued",2,"Nil"))</f>
        <v>#REF!</v>
      </c>
      <c r="K7" s="94" t="s">
        <v>134</v>
      </c>
      <c r="L7" s="95"/>
      <c r="M7" s="96"/>
    </row>
    <row r="8" spans="1:33" ht="18" customHeight="1" x14ac:dyDescent="0.2">
      <c r="A8" s="97"/>
      <c r="B8" s="98"/>
      <c r="C8" s="99"/>
      <c r="D8" s="100"/>
      <c r="E8" s="101"/>
      <c r="F8" s="98"/>
      <c r="G8" s="102"/>
      <c r="H8" s="103"/>
      <c r="I8" s="102"/>
      <c r="J8" s="105"/>
      <c r="K8" s="105"/>
      <c r="L8" s="106"/>
    </row>
    <row r="9" spans="1:33" ht="21" customHeight="1" thickBot="1" x14ac:dyDescent="0.35">
      <c r="A9" s="107" t="s">
        <v>135</v>
      </c>
      <c r="B9" s="108"/>
      <c r="C9" s="108"/>
      <c r="D9" s="109"/>
      <c r="E9" s="109"/>
      <c r="F9" s="108"/>
      <c r="G9" s="110"/>
      <c r="H9" s="111"/>
      <c r="I9" s="112"/>
      <c r="J9" s="112"/>
      <c r="K9" s="112"/>
      <c r="L9" s="113"/>
    </row>
    <row r="10" spans="1:33" ht="18" customHeight="1" x14ac:dyDescent="0.2">
      <c r="A10" s="114" t="s">
        <v>100</v>
      </c>
      <c r="B10" s="115">
        <f>+COUNTIF(G5:G7,1)</f>
        <v>1</v>
      </c>
      <c r="C10" s="116"/>
      <c r="D10" s="117" t="s">
        <v>101</v>
      </c>
      <c r="E10" s="118"/>
      <c r="F10" s="118"/>
      <c r="G10" s="116"/>
      <c r="H10" s="119">
        <f>+COUNTIF(I5:I7,1)</f>
        <v>2</v>
      </c>
      <c r="I10" s="118"/>
      <c r="J10" s="120"/>
      <c r="K10" s="120"/>
      <c r="L10" s="120"/>
    </row>
    <row r="11" spans="1:33" ht="18" customHeight="1" x14ac:dyDescent="0.2">
      <c r="A11" s="121" t="s">
        <v>112</v>
      </c>
      <c r="B11" s="122">
        <f>+COUNTIF(G5:G7,2)</f>
        <v>2</v>
      </c>
      <c r="C11" s="123"/>
      <c r="D11" s="124" t="s">
        <v>19</v>
      </c>
      <c r="E11" s="125"/>
      <c r="F11" s="125"/>
      <c r="G11" s="123"/>
      <c r="H11" s="97">
        <f>+COUNTIF(I5:I7,2)</f>
        <v>1</v>
      </c>
      <c r="I11" s="125"/>
      <c r="J11" s="120"/>
      <c r="K11" s="120"/>
      <c r="L11" s="120"/>
    </row>
    <row r="12" spans="1:33" ht="18" customHeight="1" thickBot="1" x14ac:dyDescent="0.35">
      <c r="A12" s="126"/>
      <c r="B12" s="127">
        <f>SUM(B10:B11)</f>
        <v>3</v>
      </c>
      <c r="C12" s="128"/>
      <c r="D12" s="129" t="s">
        <v>0</v>
      </c>
      <c r="E12" s="130"/>
      <c r="F12" s="130"/>
      <c r="G12" s="131"/>
      <c r="H12" s="127">
        <f>SUM(H10:H11)</f>
        <v>3</v>
      </c>
      <c r="I12" s="132"/>
      <c r="J12" s="120"/>
      <c r="K12" s="120"/>
      <c r="L12" s="120"/>
    </row>
    <row r="13" spans="1:33" ht="21.75" customHeight="1" x14ac:dyDescent="0.2"/>
    <row r="14" spans="1:33" ht="23.25" thickBot="1" x14ac:dyDescent="0.5">
      <c r="A14" s="700" t="s">
        <v>48</v>
      </c>
      <c r="B14" s="700"/>
      <c r="C14" s="700"/>
      <c r="D14" s="700"/>
      <c r="E14" s="700"/>
      <c r="F14" s="700"/>
      <c r="G14" s="700"/>
      <c r="H14" s="700"/>
      <c r="I14" s="700"/>
      <c r="J14" s="700"/>
      <c r="K14" s="700"/>
      <c r="L14" s="700"/>
    </row>
    <row r="15" spans="1:33" s="85" customFormat="1" ht="25.5" customHeight="1" x14ac:dyDescent="0.2">
      <c r="A15" s="701" t="s">
        <v>86</v>
      </c>
      <c r="B15" s="703" t="s">
        <v>87</v>
      </c>
      <c r="C15" s="703" t="s">
        <v>88</v>
      </c>
      <c r="D15" s="703" t="s">
        <v>89</v>
      </c>
      <c r="E15" s="703" t="s">
        <v>90</v>
      </c>
      <c r="F15" s="82" t="s">
        <v>91</v>
      </c>
      <c r="G15" s="82"/>
      <c r="H15" s="703" t="s">
        <v>92</v>
      </c>
      <c r="I15" s="83"/>
      <c r="J15" s="84" t="s">
        <v>93</v>
      </c>
      <c r="K15" s="84"/>
      <c r="L15" s="705" t="s">
        <v>94</v>
      </c>
      <c r="AF15" s="698" t="s">
        <v>136</v>
      </c>
      <c r="AG15" s="698" t="s">
        <v>137</v>
      </c>
    </row>
    <row r="16" spans="1:33" s="85" customFormat="1" ht="13.5" customHeight="1" thickBot="1" x14ac:dyDescent="0.25">
      <c r="A16" s="702"/>
      <c r="B16" s="704"/>
      <c r="C16" s="704"/>
      <c r="D16" s="704"/>
      <c r="E16" s="704"/>
      <c r="F16" s="86" t="s">
        <v>95</v>
      </c>
      <c r="G16" s="86"/>
      <c r="H16" s="704"/>
      <c r="I16" s="87"/>
      <c r="J16" s="88" t="s">
        <v>96</v>
      </c>
      <c r="K16" s="88"/>
      <c r="L16" s="706"/>
      <c r="AF16" s="699"/>
      <c r="AG16" s="699"/>
    </row>
    <row r="17" spans="1:33" ht="15" customHeight="1" x14ac:dyDescent="0.25">
      <c r="A17" s="89">
        <v>1</v>
      </c>
      <c r="B17" s="611" t="s">
        <v>230</v>
      </c>
      <c r="C17" s="612">
        <v>51111</v>
      </c>
      <c r="D17" s="613" t="s">
        <v>231</v>
      </c>
      <c r="E17" s="90" t="s">
        <v>232</v>
      </c>
      <c r="F17" s="91" t="s">
        <v>141</v>
      </c>
      <c r="G17" s="92">
        <f t="shared" ref="G17:G23" si="1">+IF(F17="M",1,IF(F17="f",2,IF(F17="Civ",3,"Error")))</f>
        <v>1</v>
      </c>
      <c r="H17" s="93" t="s">
        <v>101</v>
      </c>
      <c r="I17" s="92">
        <f t="shared" ref="I17:I23" si="2">+IF(H17="Studying",5,IF(H17="Complete",1,IF(H17="Incomplete",2,IF(H17="Left",3,IF(H17="Dropped",4,"Error")))))</f>
        <v>1</v>
      </c>
      <c r="J17" s="92" t="e">
        <f>+IF(#REF!="Issued",1,IF(#REF!="Not Issued",2,"Nil"))</f>
        <v>#REF!</v>
      </c>
      <c r="K17" s="94" t="s">
        <v>142</v>
      </c>
      <c r="L17" s="95"/>
      <c r="M17" s="96" t="s">
        <v>143</v>
      </c>
      <c r="AF17" s="134"/>
      <c r="AG17" s="134"/>
    </row>
    <row r="18" spans="1:33" ht="15" customHeight="1" x14ac:dyDescent="0.25">
      <c r="A18" s="89">
        <v>2</v>
      </c>
      <c r="B18" s="611" t="s">
        <v>239</v>
      </c>
      <c r="C18" s="612">
        <v>41512</v>
      </c>
      <c r="D18" s="613" t="s">
        <v>240</v>
      </c>
      <c r="E18" s="90" t="s">
        <v>241</v>
      </c>
      <c r="F18" s="91" t="s">
        <v>141</v>
      </c>
      <c r="G18" s="92">
        <f t="shared" si="1"/>
        <v>1</v>
      </c>
      <c r="H18" s="93" t="s">
        <v>101</v>
      </c>
      <c r="I18" s="92">
        <f t="shared" si="2"/>
        <v>1</v>
      </c>
      <c r="J18" s="92" t="e">
        <f>+IF(#REF!="Issued",1,IF(#REF!="Not Issued",2,"Nil"))</f>
        <v>#REF!</v>
      </c>
      <c r="K18" s="94" t="s">
        <v>147</v>
      </c>
      <c r="L18" s="95"/>
      <c r="M18" s="96" t="s">
        <v>148</v>
      </c>
      <c r="AF18" s="134"/>
      <c r="AG18" s="134"/>
    </row>
    <row r="19" spans="1:33" ht="15" customHeight="1" x14ac:dyDescent="0.25">
      <c r="A19" s="89">
        <v>3</v>
      </c>
      <c r="B19" s="611" t="s">
        <v>246</v>
      </c>
      <c r="C19" s="612">
        <v>46327</v>
      </c>
      <c r="D19" s="613" t="s">
        <v>247</v>
      </c>
      <c r="E19" s="90" t="s">
        <v>248</v>
      </c>
      <c r="F19" s="91" t="s">
        <v>141</v>
      </c>
      <c r="G19" s="92">
        <f t="shared" si="1"/>
        <v>1</v>
      </c>
      <c r="H19" s="93" t="s">
        <v>101</v>
      </c>
      <c r="I19" s="92">
        <f t="shared" si="2"/>
        <v>1</v>
      </c>
      <c r="J19" s="92" t="e">
        <f>+IF(#REF!="Issued",1,IF(#REF!="Not Issued",2,"Nil"))</f>
        <v>#REF!</v>
      </c>
      <c r="K19" s="94" t="s">
        <v>152</v>
      </c>
      <c r="L19" s="95"/>
      <c r="M19" s="96"/>
      <c r="AF19" s="134"/>
      <c r="AG19" s="134"/>
    </row>
    <row r="20" spans="1:33" ht="15" customHeight="1" x14ac:dyDescent="0.25">
      <c r="A20" s="89">
        <v>4</v>
      </c>
      <c r="B20" s="614" t="s">
        <v>233</v>
      </c>
      <c r="C20" s="612">
        <v>77644</v>
      </c>
      <c r="D20" s="613" t="s">
        <v>234</v>
      </c>
      <c r="E20" s="90" t="s">
        <v>235</v>
      </c>
      <c r="F20" s="91" t="s">
        <v>141</v>
      </c>
      <c r="G20" s="92">
        <f t="shared" si="1"/>
        <v>1</v>
      </c>
      <c r="H20" s="93" t="s">
        <v>19</v>
      </c>
      <c r="I20" s="92">
        <f t="shared" si="2"/>
        <v>2</v>
      </c>
      <c r="J20" s="92" t="e">
        <f>+IF(#REF!="Issued",1,IF(#REF!="Not Issued",2,"Nil"))</f>
        <v>#REF!</v>
      </c>
      <c r="K20" s="94" t="s">
        <v>156</v>
      </c>
      <c r="L20" s="95"/>
      <c r="M20" s="96"/>
      <c r="AF20" s="134"/>
      <c r="AG20" s="134"/>
    </row>
    <row r="21" spans="1:33" ht="15" customHeight="1" x14ac:dyDescent="0.25">
      <c r="A21" s="89">
        <v>5</v>
      </c>
      <c r="B21" s="614" t="s">
        <v>236</v>
      </c>
      <c r="C21" s="612">
        <v>77647</v>
      </c>
      <c r="D21" s="613" t="s">
        <v>237</v>
      </c>
      <c r="E21" s="90" t="s">
        <v>238</v>
      </c>
      <c r="F21" s="91" t="s">
        <v>141</v>
      </c>
      <c r="G21" s="92">
        <f t="shared" si="1"/>
        <v>1</v>
      </c>
      <c r="H21" s="93" t="s">
        <v>19</v>
      </c>
      <c r="I21" s="92">
        <f t="shared" si="2"/>
        <v>2</v>
      </c>
      <c r="J21" s="92" t="e">
        <f>+IF(#REF!="Issued",1,IF(#REF!="Not Issued",2,"Nil"))</f>
        <v>#REF!</v>
      </c>
      <c r="K21" s="94" t="s">
        <v>245</v>
      </c>
      <c r="L21" s="95"/>
      <c r="M21" s="96"/>
      <c r="AF21" s="134"/>
      <c r="AG21" s="134"/>
    </row>
    <row r="22" spans="1:33" ht="15" customHeight="1" x14ac:dyDescent="0.25">
      <c r="A22" s="89">
        <v>6</v>
      </c>
      <c r="B22" s="611" t="s">
        <v>242</v>
      </c>
      <c r="C22" s="612">
        <v>77646</v>
      </c>
      <c r="D22" s="613" t="s">
        <v>243</v>
      </c>
      <c r="E22" s="90" t="s">
        <v>244</v>
      </c>
      <c r="F22" s="91" t="s">
        <v>141</v>
      </c>
      <c r="G22" s="92">
        <f t="shared" si="1"/>
        <v>1</v>
      </c>
      <c r="H22" s="93" t="s">
        <v>19</v>
      </c>
      <c r="I22" s="92">
        <f t="shared" si="2"/>
        <v>2</v>
      </c>
      <c r="J22" s="92" t="e">
        <f>+IF(#REF!="Issued",1,IF(#REF!="Not Issued",2,"Nil"))</f>
        <v>#REF!</v>
      </c>
      <c r="K22" s="94" t="s">
        <v>160</v>
      </c>
      <c r="L22" s="95"/>
      <c r="M22" s="96"/>
      <c r="AF22" s="134"/>
      <c r="AG22" s="134"/>
    </row>
    <row r="23" spans="1:33" ht="15" customHeight="1" x14ac:dyDescent="0.25">
      <c r="A23" s="89">
        <v>7</v>
      </c>
      <c r="B23" s="611" t="s">
        <v>249</v>
      </c>
      <c r="C23" s="612">
        <v>77645</v>
      </c>
      <c r="D23" s="613" t="s">
        <v>250</v>
      </c>
      <c r="E23" s="90" t="s">
        <v>251</v>
      </c>
      <c r="F23" s="91" t="s">
        <v>141</v>
      </c>
      <c r="G23" s="92">
        <f t="shared" si="1"/>
        <v>1</v>
      </c>
      <c r="H23" s="93" t="s">
        <v>19</v>
      </c>
      <c r="I23" s="92">
        <f t="shared" si="2"/>
        <v>2</v>
      </c>
      <c r="J23" s="92" t="e">
        <f>+IF(#REF!="Issued",1,IF(#REF!="Not Issued",2,"Nil"))</f>
        <v>#REF!</v>
      </c>
      <c r="K23" s="94" t="s">
        <v>252</v>
      </c>
      <c r="L23" s="95"/>
      <c r="M23" s="96"/>
      <c r="AF23" s="134"/>
      <c r="AG23" s="134"/>
    </row>
    <row r="24" spans="1:33" ht="15.75" x14ac:dyDescent="0.25">
      <c r="A24" s="104"/>
      <c r="B24" s="135"/>
      <c r="C24" s="136"/>
      <c r="D24" s="137"/>
      <c r="E24" s="138"/>
      <c r="F24" s="139"/>
      <c r="G24" s="105"/>
      <c r="H24" s="140"/>
      <c r="I24" s="105"/>
      <c r="J24" s="105"/>
      <c r="K24" s="105"/>
      <c r="L24" s="106"/>
      <c r="AF24" s="125"/>
      <c r="AG24" s="125"/>
    </row>
    <row r="25" spans="1:33" ht="20.25" thickBot="1" x14ac:dyDescent="0.35">
      <c r="A25" s="107" t="s">
        <v>161</v>
      </c>
      <c r="B25" s="141"/>
      <c r="C25" s="141"/>
      <c r="D25" s="142"/>
      <c r="E25" s="143"/>
      <c r="F25" s="105"/>
      <c r="G25" s="105"/>
      <c r="H25" s="144"/>
      <c r="I25" s="102"/>
      <c r="J25" s="102"/>
      <c r="K25" s="102"/>
      <c r="L25" s="125"/>
      <c r="AF25" s="125"/>
      <c r="AG25" s="125"/>
    </row>
    <row r="26" spans="1:33" s="151" customFormat="1" ht="15" x14ac:dyDescent="0.2">
      <c r="A26" s="145" t="s">
        <v>100</v>
      </c>
      <c r="B26" s="146">
        <f>+COUNTIF(G17:G23,1)</f>
        <v>7</v>
      </c>
      <c r="C26" s="147"/>
      <c r="D26" s="148" t="s">
        <v>101</v>
      </c>
      <c r="E26" s="149"/>
      <c r="F26" s="149"/>
      <c r="G26" s="147"/>
      <c r="H26" s="150">
        <f>+COUNTIF(I17:I23,1)</f>
        <v>3</v>
      </c>
      <c r="I26" s="149"/>
      <c r="J26" s="120"/>
      <c r="K26" s="120"/>
      <c r="L26" s="120"/>
      <c r="AF26" s="120"/>
      <c r="AG26" s="120"/>
    </row>
    <row r="27" spans="1:33" s="151" customFormat="1" ht="15" x14ac:dyDescent="0.2">
      <c r="A27" s="152" t="s">
        <v>112</v>
      </c>
      <c r="B27" s="153">
        <f>+COUNTIF(G17:G23,2)</f>
        <v>0</v>
      </c>
      <c r="C27" s="154"/>
      <c r="D27" s="155" t="s">
        <v>19</v>
      </c>
      <c r="E27" s="120"/>
      <c r="F27" s="120"/>
      <c r="G27" s="154"/>
      <c r="H27" s="156">
        <f>+COUNTIF(I17:I23,2)</f>
        <v>4</v>
      </c>
      <c r="I27" s="120"/>
      <c r="J27" s="120"/>
      <c r="K27" s="120"/>
      <c r="L27" s="120"/>
      <c r="AF27" s="120"/>
      <c r="AG27" s="120"/>
    </row>
    <row r="28" spans="1:33" s="151" customFormat="1" ht="20.25" thickBot="1" x14ac:dyDescent="0.45">
      <c r="A28" s="157"/>
      <c r="B28" s="158">
        <f>SUM(B26:B27)</f>
        <v>7</v>
      </c>
      <c r="C28" s="159"/>
      <c r="D28" s="160" t="s">
        <v>0</v>
      </c>
      <c r="E28" s="161"/>
      <c r="F28" s="161"/>
      <c r="G28" s="162"/>
      <c r="H28" s="163">
        <f>SUM(H26:H27)</f>
        <v>7</v>
      </c>
      <c r="I28" s="164"/>
      <c r="J28" s="120"/>
      <c r="K28" s="120"/>
      <c r="L28" s="120"/>
      <c r="AF28" s="120"/>
      <c r="AG28" s="120"/>
    </row>
    <row r="29" spans="1:33" x14ac:dyDescent="0.2">
      <c r="A29" s="165"/>
      <c r="B29" s="166"/>
      <c r="C29" s="167"/>
      <c r="D29" s="168"/>
      <c r="E29" s="166"/>
      <c r="F29" s="166"/>
      <c r="G29" s="169"/>
      <c r="H29" s="165"/>
      <c r="I29" s="170"/>
      <c r="J29" s="125"/>
      <c r="K29" s="125"/>
      <c r="L29" s="125"/>
      <c r="AF29" s="125"/>
      <c r="AG29" s="125"/>
    </row>
    <row r="31" spans="1:33" ht="23.25" thickBot="1" x14ac:dyDescent="0.5">
      <c r="A31" s="700" t="s">
        <v>50</v>
      </c>
      <c r="B31" s="700"/>
      <c r="C31" s="700"/>
      <c r="D31" s="700"/>
      <c r="E31" s="700"/>
      <c r="F31" s="700"/>
      <c r="G31" s="700"/>
      <c r="H31" s="700"/>
      <c r="I31" s="700"/>
      <c r="J31" s="700"/>
      <c r="K31" s="700"/>
      <c r="L31" s="700"/>
    </row>
    <row r="32" spans="1:33" s="85" customFormat="1" ht="25.5" customHeight="1" x14ac:dyDescent="0.2">
      <c r="A32" s="701" t="s">
        <v>86</v>
      </c>
      <c r="B32" s="703" t="s">
        <v>87</v>
      </c>
      <c r="C32" s="703" t="s">
        <v>88</v>
      </c>
      <c r="D32" s="703" t="s">
        <v>89</v>
      </c>
      <c r="E32" s="703" t="s">
        <v>90</v>
      </c>
      <c r="F32" s="82" t="s">
        <v>91</v>
      </c>
      <c r="G32" s="82"/>
      <c r="H32" s="703" t="s">
        <v>92</v>
      </c>
      <c r="I32" s="83"/>
      <c r="J32" s="84" t="s">
        <v>93</v>
      </c>
      <c r="K32" s="84"/>
      <c r="L32" s="705" t="s">
        <v>94</v>
      </c>
      <c r="AF32" s="698" t="s">
        <v>136</v>
      </c>
      <c r="AG32" s="698" t="s">
        <v>137</v>
      </c>
    </row>
    <row r="33" spans="1:33" s="85" customFormat="1" ht="16.5" customHeight="1" thickBot="1" x14ac:dyDescent="0.25">
      <c r="A33" s="702"/>
      <c r="B33" s="704"/>
      <c r="C33" s="704"/>
      <c r="D33" s="704"/>
      <c r="E33" s="704"/>
      <c r="F33" s="86" t="s">
        <v>95</v>
      </c>
      <c r="G33" s="86"/>
      <c r="H33" s="704"/>
      <c r="I33" s="87"/>
      <c r="J33" s="88" t="s">
        <v>96</v>
      </c>
      <c r="K33" s="88"/>
      <c r="L33" s="706"/>
      <c r="AF33" s="699"/>
      <c r="AG33" s="699"/>
    </row>
    <row r="34" spans="1:33" ht="15.75" customHeight="1" x14ac:dyDescent="0.25">
      <c r="A34" s="89">
        <v>1</v>
      </c>
      <c r="B34" s="611" t="s">
        <v>259</v>
      </c>
      <c r="C34" s="612">
        <v>77606</v>
      </c>
      <c r="D34" s="613" t="s">
        <v>260</v>
      </c>
      <c r="E34" s="90" t="s">
        <v>261</v>
      </c>
      <c r="F34" s="91" t="s">
        <v>166</v>
      </c>
      <c r="G34" s="92">
        <f t="shared" ref="G34:G47" si="3">+IF(F34="M",1,IF(F34="f",2,IF(F34="Civ",3,"Error")))</f>
        <v>2</v>
      </c>
      <c r="H34" s="93" t="s">
        <v>101</v>
      </c>
      <c r="I34" s="92">
        <f t="shared" ref="I34:I47" si="4">+IF(H34="Studying",5,IF(H34="Complete",1,IF(H34="Incomplete",2,IF(H34="Left",3,IF(H34="Dropped",4,"Error")))))</f>
        <v>1</v>
      </c>
      <c r="J34" s="92" t="e">
        <f>+IF(#REF!="Issued",1,IF(#REF!="Not Issued",2,"Nil"))</f>
        <v>#REF!</v>
      </c>
      <c r="K34" s="94" t="s">
        <v>167</v>
      </c>
      <c r="L34" s="95"/>
      <c r="M34" s="96" t="s">
        <v>168</v>
      </c>
      <c r="AF34" s="134"/>
      <c r="AG34" s="134"/>
    </row>
    <row r="35" spans="1:33" ht="15.75" customHeight="1" x14ac:dyDescent="0.25">
      <c r="A35" s="89">
        <v>2</v>
      </c>
      <c r="B35" s="611" t="s">
        <v>265</v>
      </c>
      <c r="C35" s="612">
        <v>49213</v>
      </c>
      <c r="D35" s="613" t="s">
        <v>266</v>
      </c>
      <c r="E35" s="90" t="s">
        <v>267</v>
      </c>
      <c r="F35" s="91" t="s">
        <v>141</v>
      </c>
      <c r="G35" s="92">
        <f t="shared" si="3"/>
        <v>1</v>
      </c>
      <c r="H35" s="93" t="s">
        <v>101</v>
      </c>
      <c r="I35" s="92">
        <f t="shared" si="4"/>
        <v>1</v>
      </c>
      <c r="J35" s="92" t="e">
        <f>+IF(#REF!="Issued",1,IF(#REF!="Not Issued",2,"Nil"))</f>
        <v>#REF!</v>
      </c>
      <c r="K35" s="94" t="s">
        <v>172</v>
      </c>
      <c r="L35" s="95"/>
      <c r="M35" s="96" t="s">
        <v>173</v>
      </c>
      <c r="AF35" s="134"/>
      <c r="AG35" s="134"/>
    </row>
    <row r="36" spans="1:33" ht="15.75" customHeight="1" x14ac:dyDescent="0.25">
      <c r="A36" s="89">
        <v>3</v>
      </c>
      <c r="B36" s="611" t="s">
        <v>268</v>
      </c>
      <c r="C36" s="612">
        <v>61043</v>
      </c>
      <c r="D36" s="613" t="s">
        <v>269</v>
      </c>
      <c r="E36" s="90" t="s">
        <v>270</v>
      </c>
      <c r="F36" s="91" t="s">
        <v>141</v>
      </c>
      <c r="G36" s="92">
        <f t="shared" si="3"/>
        <v>1</v>
      </c>
      <c r="H36" s="93" t="s">
        <v>101</v>
      </c>
      <c r="I36" s="92">
        <f t="shared" si="4"/>
        <v>1</v>
      </c>
      <c r="J36" s="92" t="e">
        <f>+IF(#REF!="Issued",1,IF(#REF!="Not Issued",2,"Nil"))</f>
        <v>#REF!</v>
      </c>
      <c r="K36" s="94" t="s">
        <v>177</v>
      </c>
      <c r="L36" s="95"/>
      <c r="M36" s="96" t="s">
        <v>178</v>
      </c>
      <c r="AF36" s="134"/>
      <c r="AG36" s="134"/>
    </row>
    <row r="37" spans="1:33" ht="15.75" customHeight="1" x14ac:dyDescent="0.25">
      <c r="A37" s="89">
        <v>4</v>
      </c>
      <c r="B37" s="611" t="s">
        <v>271</v>
      </c>
      <c r="C37" s="612">
        <v>41476</v>
      </c>
      <c r="D37" s="613" t="s">
        <v>272</v>
      </c>
      <c r="E37" s="90" t="s">
        <v>273</v>
      </c>
      <c r="F37" s="91" t="s">
        <v>166</v>
      </c>
      <c r="G37" s="92">
        <f t="shared" si="3"/>
        <v>2</v>
      </c>
      <c r="H37" s="93" t="s">
        <v>101</v>
      </c>
      <c r="I37" s="92">
        <f t="shared" si="4"/>
        <v>1</v>
      </c>
      <c r="J37" s="92" t="e">
        <f>+IF(#REF!="Issued",1,IF(#REF!="Not Issued",2,"Nil"))</f>
        <v>#REF!</v>
      </c>
      <c r="K37" s="94" t="s">
        <v>182</v>
      </c>
      <c r="L37" s="95"/>
      <c r="M37" s="96" t="s">
        <v>183</v>
      </c>
      <c r="AF37" s="134"/>
      <c r="AG37" s="134"/>
    </row>
    <row r="38" spans="1:33" ht="15.75" customHeight="1" x14ac:dyDescent="0.25">
      <c r="A38" s="89">
        <v>5</v>
      </c>
      <c r="B38" s="611" t="s">
        <v>277</v>
      </c>
      <c r="C38" s="612">
        <v>51260</v>
      </c>
      <c r="D38" s="613" t="s">
        <v>278</v>
      </c>
      <c r="E38" s="90" t="s">
        <v>279</v>
      </c>
      <c r="F38" s="91" t="s">
        <v>166</v>
      </c>
      <c r="G38" s="92">
        <f t="shared" si="3"/>
        <v>2</v>
      </c>
      <c r="H38" s="93" t="s">
        <v>101</v>
      </c>
      <c r="I38" s="92">
        <f t="shared" si="4"/>
        <v>1</v>
      </c>
      <c r="J38" s="92" t="e">
        <f>+IF(#REF!="Issued",1,IF(#REF!="Not Issued",2,"Nil"))</f>
        <v>#REF!</v>
      </c>
      <c r="K38" s="94" t="s">
        <v>187</v>
      </c>
      <c r="L38" s="95"/>
      <c r="M38" s="96" t="s">
        <v>188</v>
      </c>
      <c r="AF38" s="134"/>
      <c r="AG38" s="134"/>
    </row>
    <row r="39" spans="1:33" ht="15.75" customHeight="1" x14ac:dyDescent="0.25">
      <c r="A39" s="89">
        <v>6</v>
      </c>
      <c r="B39" s="611" t="s">
        <v>280</v>
      </c>
      <c r="C39" s="612">
        <v>77391</v>
      </c>
      <c r="D39" s="613" t="s">
        <v>281</v>
      </c>
      <c r="E39" s="90" t="s">
        <v>181</v>
      </c>
      <c r="F39" s="91" t="s">
        <v>141</v>
      </c>
      <c r="G39" s="92">
        <f t="shared" si="3"/>
        <v>1</v>
      </c>
      <c r="H39" s="93" t="s">
        <v>101</v>
      </c>
      <c r="I39" s="92">
        <f t="shared" si="4"/>
        <v>1</v>
      </c>
      <c r="J39" s="92" t="e">
        <f>+IF(#REF!="Issued",1,IF(#REF!="Not Issued",2,"Nil"))</f>
        <v>#REF!</v>
      </c>
      <c r="K39" s="94" t="s">
        <v>192</v>
      </c>
      <c r="L39" s="95"/>
      <c r="M39" s="96" t="s">
        <v>193</v>
      </c>
      <c r="AF39" s="134"/>
      <c r="AG39" s="134"/>
    </row>
    <row r="40" spans="1:33" ht="15.75" customHeight="1" x14ac:dyDescent="0.25">
      <c r="A40" s="89">
        <v>7</v>
      </c>
      <c r="B40" s="611" t="s">
        <v>282</v>
      </c>
      <c r="C40" s="612">
        <v>51815</v>
      </c>
      <c r="D40" s="613" t="s">
        <v>283</v>
      </c>
      <c r="E40" s="90" t="s">
        <v>284</v>
      </c>
      <c r="F40" s="91" t="s">
        <v>141</v>
      </c>
      <c r="G40" s="92">
        <f t="shared" si="3"/>
        <v>1</v>
      </c>
      <c r="H40" s="93" t="s">
        <v>101</v>
      </c>
      <c r="I40" s="92">
        <f t="shared" si="4"/>
        <v>1</v>
      </c>
      <c r="J40" s="92" t="e">
        <f>+IF(#REF!="Issued",1,IF(#REF!="Not Issued",2,"Nil"))</f>
        <v>#REF!</v>
      </c>
      <c r="K40" s="94" t="s">
        <v>197</v>
      </c>
      <c r="L40" s="95"/>
      <c r="M40" s="96" t="s">
        <v>198</v>
      </c>
      <c r="AF40" s="134"/>
      <c r="AG40" s="134"/>
    </row>
    <row r="41" spans="1:33" ht="15.75" customHeight="1" x14ac:dyDescent="0.25">
      <c r="A41" s="89">
        <v>8</v>
      </c>
      <c r="B41" s="611" t="s">
        <v>289</v>
      </c>
      <c r="C41" s="612">
        <v>77392</v>
      </c>
      <c r="D41" s="613" t="s">
        <v>290</v>
      </c>
      <c r="E41" s="90" t="s">
        <v>291</v>
      </c>
      <c r="F41" s="91" t="s">
        <v>166</v>
      </c>
      <c r="G41" s="92">
        <f t="shared" si="3"/>
        <v>2</v>
      </c>
      <c r="H41" s="93" t="s">
        <v>101</v>
      </c>
      <c r="I41" s="92">
        <f t="shared" si="4"/>
        <v>1</v>
      </c>
      <c r="J41" s="92" t="e">
        <f>+IF(#REF!="Issued",1,IF(#REF!="Not Issued",2,"Nil"))</f>
        <v>#REF!</v>
      </c>
      <c r="K41" s="94" t="s">
        <v>202</v>
      </c>
      <c r="L41" s="95"/>
      <c r="M41" s="96"/>
      <c r="AF41" s="134"/>
      <c r="AG41" s="134"/>
    </row>
    <row r="42" spans="1:33" ht="15.75" customHeight="1" x14ac:dyDescent="0.25">
      <c r="A42" s="89">
        <v>9</v>
      </c>
      <c r="B42" s="611" t="s">
        <v>293</v>
      </c>
      <c r="C42" s="612">
        <v>54071</v>
      </c>
      <c r="D42" s="613" t="s">
        <v>294</v>
      </c>
      <c r="E42" s="90" t="s">
        <v>295</v>
      </c>
      <c r="F42" s="91" t="s">
        <v>166</v>
      </c>
      <c r="G42" s="92">
        <f t="shared" si="3"/>
        <v>2</v>
      </c>
      <c r="H42" s="93" t="s">
        <v>101</v>
      </c>
      <c r="I42" s="92">
        <f t="shared" si="4"/>
        <v>1</v>
      </c>
      <c r="J42" s="92" t="e">
        <f>+IF(#REF!="Issued",1,IF(#REF!="Not Issued",2,"Nil"))</f>
        <v>#REF!</v>
      </c>
      <c r="K42" s="94" t="s">
        <v>206</v>
      </c>
      <c r="L42" s="95"/>
      <c r="M42" s="96"/>
      <c r="AF42" s="134"/>
      <c r="AG42" s="134"/>
    </row>
    <row r="43" spans="1:33" ht="15.75" customHeight="1" x14ac:dyDescent="0.25">
      <c r="A43" s="89">
        <v>11</v>
      </c>
      <c r="B43" s="611" t="s">
        <v>253</v>
      </c>
      <c r="C43" s="612">
        <v>43760</v>
      </c>
      <c r="D43" s="613" t="s">
        <v>254</v>
      </c>
      <c r="E43" s="90" t="s">
        <v>255</v>
      </c>
      <c r="F43" s="91" t="s">
        <v>141</v>
      </c>
      <c r="G43" s="92">
        <f t="shared" si="3"/>
        <v>1</v>
      </c>
      <c r="H43" s="93" t="s">
        <v>19</v>
      </c>
      <c r="I43" s="92">
        <f t="shared" si="4"/>
        <v>2</v>
      </c>
      <c r="J43" s="92" t="e">
        <f>+IF(#REF!="Issued",1,IF(#REF!="Not Issued",2,"Nil"))</f>
        <v>#REF!</v>
      </c>
      <c r="K43" s="94" t="s">
        <v>214</v>
      </c>
      <c r="L43" s="95"/>
      <c r="M43" s="96"/>
      <c r="AF43" s="134"/>
      <c r="AG43" s="134"/>
    </row>
    <row r="44" spans="1:33" ht="15.75" customHeight="1" x14ac:dyDescent="0.25">
      <c r="A44" s="89">
        <v>12</v>
      </c>
      <c r="B44" s="614" t="s">
        <v>256</v>
      </c>
      <c r="C44" s="612"/>
      <c r="D44" s="613" t="s">
        <v>257</v>
      </c>
      <c r="E44" s="90" t="s">
        <v>258</v>
      </c>
      <c r="F44" s="91" t="s">
        <v>166</v>
      </c>
      <c r="G44" s="92">
        <f t="shared" si="3"/>
        <v>2</v>
      </c>
      <c r="H44" s="93" t="s">
        <v>19</v>
      </c>
      <c r="I44" s="92">
        <f t="shared" si="4"/>
        <v>2</v>
      </c>
      <c r="J44" s="92" t="e">
        <f>+IF(#REF!="Issued",1,IF(#REF!="Not Issued",2,"Nil"))</f>
        <v>#REF!</v>
      </c>
      <c r="K44" s="94" t="s">
        <v>218</v>
      </c>
      <c r="L44" s="95"/>
      <c r="M44" s="96"/>
      <c r="AF44" s="134"/>
      <c r="AG44" s="134"/>
    </row>
    <row r="45" spans="1:33" ht="15.75" customHeight="1" x14ac:dyDescent="0.25">
      <c r="A45" s="89">
        <v>13</v>
      </c>
      <c r="B45" s="614" t="s">
        <v>262</v>
      </c>
      <c r="C45" s="612">
        <v>77607</v>
      </c>
      <c r="D45" s="613" t="s">
        <v>263</v>
      </c>
      <c r="E45" s="90" t="s">
        <v>264</v>
      </c>
      <c r="F45" s="91" t="s">
        <v>141</v>
      </c>
      <c r="G45" s="92">
        <f t="shared" si="3"/>
        <v>1</v>
      </c>
      <c r="H45" s="93" t="s">
        <v>19</v>
      </c>
      <c r="I45" s="92">
        <f t="shared" si="4"/>
        <v>2</v>
      </c>
      <c r="J45" s="92" t="e">
        <f>+IF(#REF!="Issued",1,IF(#REF!="Not Issued",2,"Nil"))</f>
        <v>#REF!</v>
      </c>
      <c r="K45" s="94" t="s">
        <v>288</v>
      </c>
      <c r="L45" s="95"/>
      <c r="M45" s="96"/>
      <c r="AF45" s="134"/>
      <c r="AG45" s="134"/>
    </row>
    <row r="46" spans="1:33" ht="15.75" customHeight="1" x14ac:dyDescent="0.25">
      <c r="A46" s="89">
        <v>14</v>
      </c>
      <c r="B46" s="611" t="s">
        <v>274</v>
      </c>
      <c r="C46" s="612">
        <v>77608</v>
      </c>
      <c r="D46" s="613" t="s">
        <v>275</v>
      </c>
      <c r="E46" s="90" t="s">
        <v>276</v>
      </c>
      <c r="F46" s="91" t="s">
        <v>141</v>
      </c>
      <c r="G46" s="92">
        <f t="shared" si="3"/>
        <v>1</v>
      </c>
      <c r="H46" s="93" t="s">
        <v>19</v>
      </c>
      <c r="I46" s="92">
        <f t="shared" si="4"/>
        <v>2</v>
      </c>
      <c r="J46" s="92" t="e">
        <f>+IF(#REF!="Issued",1,IF(#REF!="Not Issued",2,"Nil"))</f>
        <v>#REF!</v>
      </c>
      <c r="K46" s="94" t="s">
        <v>292</v>
      </c>
      <c r="L46" s="95"/>
      <c r="M46" s="96"/>
      <c r="AF46" s="134"/>
      <c r="AG46" s="134"/>
    </row>
    <row r="47" spans="1:33" ht="15.75" customHeight="1" x14ac:dyDescent="0.25">
      <c r="A47" s="89">
        <v>15</v>
      </c>
      <c r="B47" s="611" t="s">
        <v>285</v>
      </c>
      <c r="C47" s="612">
        <v>27247</v>
      </c>
      <c r="D47" s="613" t="s">
        <v>286</v>
      </c>
      <c r="E47" s="90" t="s">
        <v>287</v>
      </c>
      <c r="F47" s="91" t="s">
        <v>141</v>
      </c>
      <c r="G47" s="92">
        <f t="shared" si="3"/>
        <v>1</v>
      </c>
      <c r="H47" s="93" t="s">
        <v>19</v>
      </c>
      <c r="I47" s="92">
        <f t="shared" si="4"/>
        <v>2</v>
      </c>
      <c r="J47" s="92" t="e">
        <f>+IF(#REF!="Issued",1,IF(#REF!="Not Issued",2,"Nil"))</f>
        <v>#REF!</v>
      </c>
      <c r="K47" s="94" t="s">
        <v>296</v>
      </c>
      <c r="L47" s="95"/>
      <c r="M47" s="96"/>
      <c r="AF47" s="134"/>
      <c r="AG47" s="134"/>
    </row>
    <row r="48" spans="1:33" ht="15.75" x14ac:dyDescent="0.25">
      <c r="A48" s="97"/>
      <c r="B48" s="171"/>
      <c r="C48" s="172"/>
      <c r="D48" s="100"/>
      <c r="E48" s="173"/>
      <c r="F48" s="99"/>
      <c r="G48" s="102"/>
      <c r="H48" s="174"/>
      <c r="I48" s="102"/>
      <c r="J48" s="105"/>
      <c r="K48" s="105"/>
      <c r="L48" s="106"/>
      <c r="AF48" s="125"/>
      <c r="AG48" s="125"/>
    </row>
    <row r="49" spans="1:33" ht="20.25" thickBot="1" x14ac:dyDescent="0.35">
      <c r="A49" s="107" t="s">
        <v>219</v>
      </c>
      <c r="B49" s="141"/>
      <c r="C49" s="141"/>
      <c r="D49" s="142"/>
      <c r="E49" s="143"/>
      <c r="F49" s="105"/>
      <c r="G49" s="105"/>
      <c r="H49" s="144"/>
      <c r="I49" s="102"/>
      <c r="J49" s="102"/>
      <c r="K49" s="102"/>
      <c r="L49" s="125"/>
      <c r="AF49" s="125"/>
      <c r="AG49" s="125"/>
    </row>
    <row r="50" spans="1:33" s="151" customFormat="1" ht="15" x14ac:dyDescent="0.2">
      <c r="A50" s="145" t="s">
        <v>100</v>
      </c>
      <c r="B50" s="146">
        <f>+COUNTIF(G34:G47,1)</f>
        <v>8</v>
      </c>
      <c r="C50" s="147"/>
      <c r="D50" s="148" t="s">
        <v>101</v>
      </c>
      <c r="E50" s="149"/>
      <c r="F50" s="149"/>
      <c r="G50" s="147"/>
      <c r="H50" s="150">
        <f>+COUNTIF(I34:I47,1)</f>
        <v>9</v>
      </c>
      <c r="I50" s="149"/>
      <c r="J50" s="120"/>
      <c r="K50" s="120"/>
      <c r="L50" s="120"/>
      <c r="AF50" s="120"/>
      <c r="AG50" s="120"/>
    </row>
    <row r="51" spans="1:33" s="151" customFormat="1" ht="15" x14ac:dyDescent="0.2">
      <c r="A51" s="152" t="s">
        <v>112</v>
      </c>
      <c r="B51" s="153">
        <f>+COUNTIF(G34:G47,2)</f>
        <v>6</v>
      </c>
      <c r="C51" s="154"/>
      <c r="D51" s="155" t="s">
        <v>19</v>
      </c>
      <c r="E51" s="120"/>
      <c r="F51" s="120"/>
      <c r="G51" s="154"/>
      <c r="H51" s="156">
        <f>+COUNTIF(I34:I47,2)</f>
        <v>5</v>
      </c>
      <c r="I51" s="120"/>
      <c r="J51" s="120"/>
      <c r="K51" s="120"/>
      <c r="L51" s="120"/>
      <c r="AF51" s="120"/>
      <c r="AG51" s="120"/>
    </row>
    <row r="52" spans="1:33" s="151" customFormat="1" ht="20.25" thickBot="1" x14ac:dyDescent="0.45">
      <c r="A52" s="157"/>
      <c r="B52" s="158">
        <f>SUM(B50:B51)</f>
        <v>14</v>
      </c>
      <c r="C52" s="159"/>
      <c r="D52" s="160" t="s">
        <v>0</v>
      </c>
      <c r="E52" s="161"/>
      <c r="F52" s="161"/>
      <c r="G52" s="162"/>
      <c r="H52" s="163">
        <f>SUM(H50:H51)</f>
        <v>14</v>
      </c>
      <c r="I52" s="164"/>
      <c r="J52" s="120"/>
      <c r="K52" s="120"/>
      <c r="L52" s="120"/>
      <c r="AF52" s="120"/>
      <c r="AG52" s="120"/>
    </row>
    <row r="53" spans="1:33" x14ac:dyDescent="0.2">
      <c r="A53" s="165"/>
      <c r="B53" s="166"/>
      <c r="C53" s="167"/>
      <c r="D53" s="168"/>
      <c r="E53" s="166"/>
      <c r="F53" s="166"/>
      <c r="G53" s="169"/>
      <c r="H53" s="165"/>
      <c r="I53" s="170"/>
      <c r="J53" s="125"/>
      <c r="K53" s="125"/>
      <c r="L53" s="125"/>
      <c r="AF53" s="125"/>
      <c r="AG53" s="125"/>
    </row>
  </sheetData>
  <sortState ref="B34:H47">
    <sortCondition ref="H34:H47"/>
  </sortState>
  <mergeCells count="29">
    <mergeCell ref="A1:L1"/>
    <mergeCell ref="A2:L2"/>
    <mergeCell ref="A3:A4"/>
    <mergeCell ref="B3:B4"/>
    <mergeCell ref="C3:C4"/>
    <mergeCell ref="D3:D4"/>
    <mergeCell ref="E3:E4"/>
    <mergeCell ref="H3:H4"/>
    <mergeCell ref="L3:L4"/>
    <mergeCell ref="A14:L14"/>
    <mergeCell ref="A15:A16"/>
    <mergeCell ref="B15:B16"/>
    <mergeCell ref="C15:C16"/>
    <mergeCell ref="D15:D16"/>
    <mergeCell ref="E15:E16"/>
    <mergeCell ref="H15:H16"/>
    <mergeCell ref="L15:L16"/>
    <mergeCell ref="AF15:AF16"/>
    <mergeCell ref="AG15:AG16"/>
    <mergeCell ref="A31:L31"/>
    <mergeCell ref="A32:A33"/>
    <mergeCell ref="B32:B33"/>
    <mergeCell ref="C32:C33"/>
    <mergeCell ref="D32:D33"/>
    <mergeCell ref="E32:E33"/>
    <mergeCell ref="H32:H33"/>
    <mergeCell ref="L32:L33"/>
    <mergeCell ref="AF32:AF33"/>
    <mergeCell ref="AG32:AG33"/>
  </mergeCells>
  <conditionalFormatting sqref="H17:H21 H5:H6 H8 H45:H48 H23:H24 H34:H43">
    <cfRule type="cellIs" dxfId="303" priority="29" stopIfTrue="1" operator="equal">
      <formula>"Dropped"</formula>
    </cfRule>
    <cfRule type="cellIs" dxfId="302" priority="30" stopIfTrue="1" operator="equal">
      <formula>"Left"</formula>
    </cfRule>
    <cfRule type="cellIs" dxfId="301" priority="31" stopIfTrue="1" operator="equal">
      <formula>"Incomplete"</formula>
    </cfRule>
    <cfRule type="cellIs" dxfId="300" priority="32" stopIfTrue="1" operator="equal">
      <formula>"Complete"</formula>
    </cfRule>
  </conditionalFormatting>
  <conditionalFormatting sqref="H7">
    <cfRule type="cellIs" dxfId="299" priority="23" stopIfTrue="1" operator="equal">
      <formula>"Dropped"</formula>
    </cfRule>
    <cfRule type="cellIs" dxfId="298" priority="24" stopIfTrue="1" operator="equal">
      <formula>"Left"</formula>
    </cfRule>
    <cfRule type="cellIs" dxfId="297" priority="25" stopIfTrue="1" operator="equal">
      <formula>"Incomplete"</formula>
    </cfRule>
    <cfRule type="cellIs" dxfId="296" priority="26" stopIfTrue="1" operator="equal">
      <formula>"Complete"</formula>
    </cfRule>
  </conditionalFormatting>
  <conditionalFormatting sqref="H44">
    <cfRule type="cellIs" dxfId="295" priority="17" stopIfTrue="1" operator="equal">
      <formula>"Dropped"</formula>
    </cfRule>
    <cfRule type="cellIs" dxfId="294" priority="18" stopIfTrue="1" operator="equal">
      <formula>"Left"</formula>
    </cfRule>
    <cfRule type="cellIs" dxfId="293" priority="19" stopIfTrue="1" operator="equal">
      <formula>"Incomplete"</formula>
    </cfRule>
    <cfRule type="cellIs" dxfId="292" priority="20" stopIfTrue="1" operator="equal">
      <formula>"Complete"</formula>
    </cfRule>
  </conditionalFormatting>
  <conditionalFormatting sqref="H22">
    <cfRule type="cellIs" dxfId="291" priority="11" stopIfTrue="1" operator="equal">
      <formula>"Dropped"</formula>
    </cfRule>
    <cfRule type="cellIs" dxfId="290" priority="12" stopIfTrue="1" operator="equal">
      <formula>"Left"</formula>
    </cfRule>
    <cfRule type="cellIs" dxfId="289" priority="13" stopIfTrue="1" operator="equal">
      <formula>"Incomplete"</formula>
    </cfRule>
    <cfRule type="cellIs" dxfId="288" priority="14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01"/>
  <sheetViews>
    <sheetView topLeftCell="A353" workbookViewId="0">
      <selection activeCell="D368" sqref="D368"/>
    </sheetView>
  </sheetViews>
  <sheetFormatPr defaultRowHeight="15.75" x14ac:dyDescent="0.25"/>
  <cols>
    <col min="1" max="1" width="6.140625" style="192" customWidth="1"/>
    <col min="2" max="2" width="12.5703125" style="193" bestFit="1" customWidth="1"/>
    <col min="3" max="3" width="8" style="194" customWidth="1"/>
    <col min="4" max="4" width="30.140625" style="195" bestFit="1" customWidth="1"/>
    <col min="5" max="5" width="27.42578125" style="196" hidden="1" customWidth="1"/>
    <col min="6" max="6" width="2.28515625" style="197" hidden="1" customWidth="1"/>
    <col min="7" max="7" width="5" style="177" hidden="1" customWidth="1"/>
    <col min="8" max="8" width="12.28515625" style="192" customWidth="1"/>
    <col min="9" max="9" width="2" style="192" hidden="1" customWidth="1"/>
    <col min="10" max="10" width="6.140625" style="192" hidden="1" customWidth="1"/>
    <col min="11" max="11" width="12.5703125" style="192" hidden="1" customWidth="1"/>
    <col min="12" max="12" width="25.28515625" style="198" bestFit="1" customWidth="1"/>
    <col min="13" max="13" width="9.85546875" style="177" bestFit="1" customWidth="1"/>
    <col min="14" max="16384" width="9.140625" style="177"/>
  </cols>
  <sheetData>
    <row r="1" spans="1:12" ht="24.75" x14ac:dyDescent="0.5">
      <c r="A1" s="725" t="s">
        <v>297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</row>
    <row r="2" spans="1:12" ht="30.75" thickBot="1" x14ac:dyDescent="0.65">
      <c r="A2" s="720" t="s">
        <v>298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</row>
    <row r="3" spans="1:12" s="182" customFormat="1" ht="12.75" customHeight="1" x14ac:dyDescent="0.2">
      <c r="A3" s="710" t="s">
        <v>86</v>
      </c>
      <c r="B3" s="721" t="s">
        <v>87</v>
      </c>
      <c r="C3" s="723" t="s">
        <v>299</v>
      </c>
      <c r="D3" s="714" t="s">
        <v>89</v>
      </c>
      <c r="E3" s="716" t="s">
        <v>90</v>
      </c>
      <c r="F3" s="178" t="s">
        <v>300</v>
      </c>
      <c r="G3" s="179"/>
      <c r="H3" s="718" t="s">
        <v>301</v>
      </c>
      <c r="I3" s="180"/>
      <c r="J3" s="181" t="s">
        <v>93</v>
      </c>
      <c r="K3" s="181"/>
      <c r="L3" s="708" t="s">
        <v>94</v>
      </c>
    </row>
    <row r="4" spans="1:12" s="182" customFormat="1" ht="13.5" thickBot="1" x14ac:dyDescent="0.25">
      <c r="A4" s="711"/>
      <c r="B4" s="722"/>
      <c r="C4" s="724"/>
      <c r="D4" s="715"/>
      <c r="E4" s="717"/>
      <c r="F4" s="183" t="s">
        <v>95</v>
      </c>
      <c r="G4" s="184"/>
      <c r="H4" s="719"/>
      <c r="I4" s="185"/>
      <c r="J4" s="186" t="s">
        <v>96</v>
      </c>
      <c r="K4" s="186"/>
      <c r="L4" s="709"/>
    </row>
    <row r="5" spans="1:12" ht="15.95" customHeight="1" x14ac:dyDescent="0.2">
      <c r="A5" s="187">
        <v>1</v>
      </c>
      <c r="B5" s="615" t="s">
        <v>302</v>
      </c>
      <c r="C5" s="616">
        <v>65021</v>
      </c>
      <c r="D5" s="617" t="s">
        <v>303</v>
      </c>
      <c r="E5" s="96" t="s">
        <v>304</v>
      </c>
      <c r="F5" s="96" t="s">
        <v>141</v>
      </c>
      <c r="G5" s="188">
        <f t="shared" ref="G5:G36" si="0">+IF(F5="M",1,IF(F5="f",2,IF(F5="Civ",3,"Error")))</f>
        <v>1</v>
      </c>
      <c r="H5" s="189" t="s">
        <v>101</v>
      </c>
      <c r="I5" s="188">
        <f t="shared" ref="I5:I35" si="1">+IF(H5="Studying",5,IF(H5="Complete",1,IF(H5="Incomplete",2,IF(H5="Left",3,IF(H5="Dropped",4,"Error")))))</f>
        <v>1</v>
      </c>
      <c r="J5" s="188" t="e">
        <f>+IF(#REF!="Issued",1,IF(#REF!="Not Issued",2,"Nil"))</f>
        <v>#REF!</v>
      </c>
      <c r="K5" s="188" t="s">
        <v>305</v>
      </c>
      <c r="L5" s="190"/>
    </row>
    <row r="6" spans="1:12" ht="15.95" customHeight="1" x14ac:dyDescent="0.2">
      <c r="A6" s="187">
        <v>2</v>
      </c>
      <c r="B6" s="615" t="s">
        <v>310</v>
      </c>
      <c r="C6" s="616">
        <v>65023</v>
      </c>
      <c r="D6" s="617" t="s">
        <v>311</v>
      </c>
      <c r="E6" s="96" t="s">
        <v>312</v>
      </c>
      <c r="F6" s="96" t="s">
        <v>141</v>
      </c>
      <c r="G6" s="188">
        <f t="shared" si="0"/>
        <v>1</v>
      </c>
      <c r="H6" s="189" t="s">
        <v>101</v>
      </c>
      <c r="I6" s="188">
        <f t="shared" si="1"/>
        <v>1</v>
      </c>
      <c r="J6" s="188" t="e">
        <f>+IF(#REF!="Issued",1,IF(#REF!="Not Issued",2,"Nil"))</f>
        <v>#REF!</v>
      </c>
      <c r="K6" s="188" t="s">
        <v>309</v>
      </c>
      <c r="L6" s="190"/>
    </row>
    <row r="7" spans="1:12" ht="15.95" customHeight="1" x14ac:dyDescent="0.2">
      <c r="A7" s="187">
        <v>3</v>
      </c>
      <c r="B7" s="615" t="s">
        <v>314</v>
      </c>
      <c r="C7" s="616">
        <v>65024</v>
      </c>
      <c r="D7" s="617" t="s">
        <v>315</v>
      </c>
      <c r="E7" s="96" t="s">
        <v>312</v>
      </c>
      <c r="F7" s="96" t="s">
        <v>141</v>
      </c>
      <c r="G7" s="188">
        <f t="shared" si="0"/>
        <v>1</v>
      </c>
      <c r="H7" s="189" t="s">
        <v>101</v>
      </c>
      <c r="I7" s="188">
        <f t="shared" si="1"/>
        <v>1</v>
      </c>
      <c r="J7" s="188" t="e">
        <f>+IF(#REF!="Issued",1,IF(#REF!="Not Issued",2,"Nil"))</f>
        <v>#REF!</v>
      </c>
      <c r="K7" s="188" t="s">
        <v>313</v>
      </c>
      <c r="L7" s="190"/>
    </row>
    <row r="8" spans="1:12" ht="15.95" customHeight="1" x14ac:dyDescent="0.2">
      <c r="A8" s="187">
        <f t="shared" ref="A8:A71" si="2">+A7+1</f>
        <v>4</v>
      </c>
      <c r="B8" s="615" t="s">
        <v>317</v>
      </c>
      <c r="C8" s="616">
        <v>65025</v>
      </c>
      <c r="D8" s="617" t="s">
        <v>318</v>
      </c>
      <c r="E8" s="96" t="s">
        <v>319</v>
      </c>
      <c r="F8" s="96" t="s">
        <v>141</v>
      </c>
      <c r="G8" s="188">
        <f t="shared" si="0"/>
        <v>1</v>
      </c>
      <c r="H8" s="189" t="s">
        <v>101</v>
      </c>
      <c r="I8" s="188">
        <f t="shared" si="1"/>
        <v>1</v>
      </c>
      <c r="J8" s="188" t="e">
        <f>+IF(#REF!="Issued",1,IF(#REF!="Not Issued",2,"Nil"))</f>
        <v>#REF!</v>
      </c>
      <c r="K8" s="188" t="s">
        <v>316</v>
      </c>
      <c r="L8" s="190"/>
    </row>
    <row r="9" spans="1:12" ht="15.95" customHeight="1" x14ac:dyDescent="0.2">
      <c r="A9" s="187">
        <f t="shared" si="2"/>
        <v>5</v>
      </c>
      <c r="B9" s="615" t="s">
        <v>321</v>
      </c>
      <c r="C9" s="616">
        <v>65026</v>
      </c>
      <c r="D9" s="617" t="s">
        <v>322</v>
      </c>
      <c r="E9" s="96" t="s">
        <v>323</v>
      </c>
      <c r="F9" s="96" t="s">
        <v>166</v>
      </c>
      <c r="G9" s="188">
        <f t="shared" si="0"/>
        <v>2</v>
      </c>
      <c r="H9" s="189" t="s">
        <v>101</v>
      </c>
      <c r="I9" s="188">
        <f t="shared" si="1"/>
        <v>1</v>
      </c>
      <c r="J9" s="188" t="e">
        <f>+IF(#REF!="Issued",1,IF(#REF!="Not Issued",2,"Nil"))</f>
        <v>#REF!</v>
      </c>
      <c r="K9" s="188" t="s">
        <v>320</v>
      </c>
      <c r="L9" s="190"/>
    </row>
    <row r="10" spans="1:12" ht="15.95" customHeight="1" x14ac:dyDescent="0.2">
      <c r="A10" s="187">
        <f t="shared" si="2"/>
        <v>6</v>
      </c>
      <c r="B10" s="615" t="s">
        <v>325</v>
      </c>
      <c r="C10" s="616">
        <v>65027</v>
      </c>
      <c r="D10" s="617" t="s">
        <v>326</v>
      </c>
      <c r="E10" s="96" t="s">
        <v>327</v>
      </c>
      <c r="F10" s="96" t="s">
        <v>141</v>
      </c>
      <c r="G10" s="188">
        <f t="shared" si="0"/>
        <v>1</v>
      </c>
      <c r="H10" s="189" t="s">
        <v>101</v>
      </c>
      <c r="I10" s="188">
        <f t="shared" si="1"/>
        <v>1</v>
      </c>
      <c r="J10" s="188" t="e">
        <f>+IF(#REF!="Issued",1,IF(#REF!="Not Issued",2,"Nil"))</f>
        <v>#REF!</v>
      </c>
      <c r="K10" s="188" t="s">
        <v>324</v>
      </c>
      <c r="L10" s="190"/>
    </row>
    <row r="11" spans="1:12" ht="15.95" customHeight="1" x14ac:dyDescent="0.2">
      <c r="A11" s="187">
        <f t="shared" si="2"/>
        <v>7</v>
      </c>
      <c r="B11" s="615" t="s">
        <v>329</v>
      </c>
      <c r="C11" s="616">
        <v>65028</v>
      </c>
      <c r="D11" s="617" t="s">
        <v>330</v>
      </c>
      <c r="E11" s="96" t="s">
        <v>331</v>
      </c>
      <c r="F11" s="96" t="s">
        <v>166</v>
      </c>
      <c r="G11" s="188">
        <f t="shared" si="0"/>
        <v>2</v>
      </c>
      <c r="H11" s="189" t="s">
        <v>101</v>
      </c>
      <c r="I11" s="188">
        <f t="shared" si="1"/>
        <v>1</v>
      </c>
      <c r="J11" s="188" t="e">
        <f>+IF(#REF!="Issued",1,IF(#REF!="Not Issued",2,"Nil"))</f>
        <v>#REF!</v>
      </c>
      <c r="K11" s="188" t="s">
        <v>328</v>
      </c>
      <c r="L11" s="190"/>
    </row>
    <row r="12" spans="1:12" x14ac:dyDescent="0.2">
      <c r="A12" s="187">
        <f t="shared" si="2"/>
        <v>8</v>
      </c>
      <c r="B12" s="615" t="s">
        <v>333</v>
      </c>
      <c r="C12" s="616">
        <v>65029</v>
      </c>
      <c r="D12" s="617" t="s">
        <v>334</v>
      </c>
      <c r="E12" s="96" t="s">
        <v>335</v>
      </c>
      <c r="F12" s="96" t="s">
        <v>141</v>
      </c>
      <c r="G12" s="188">
        <f t="shared" si="0"/>
        <v>1</v>
      </c>
      <c r="H12" s="189" t="s">
        <v>101</v>
      </c>
      <c r="I12" s="188">
        <f t="shared" si="1"/>
        <v>1</v>
      </c>
      <c r="J12" s="188" t="e">
        <f>+IF(#REF!="Issued",1,IF(#REF!="Not Issued",2,"Nil"))</f>
        <v>#REF!</v>
      </c>
      <c r="K12" s="188" t="s">
        <v>332</v>
      </c>
      <c r="L12" s="190"/>
    </row>
    <row r="13" spans="1:12" ht="15.95" customHeight="1" x14ac:dyDescent="0.2">
      <c r="A13" s="187">
        <f t="shared" si="2"/>
        <v>9</v>
      </c>
      <c r="B13" s="615" t="s">
        <v>337</v>
      </c>
      <c r="C13" s="616">
        <v>65030</v>
      </c>
      <c r="D13" s="617" t="s">
        <v>338</v>
      </c>
      <c r="E13" s="96" t="s">
        <v>339</v>
      </c>
      <c r="F13" s="96" t="s">
        <v>141</v>
      </c>
      <c r="G13" s="188">
        <f t="shared" si="0"/>
        <v>1</v>
      </c>
      <c r="H13" s="189" t="s">
        <v>101</v>
      </c>
      <c r="I13" s="188">
        <f t="shared" si="1"/>
        <v>1</v>
      </c>
      <c r="J13" s="188" t="e">
        <f>+IF(#REF!="Issued",1,IF(#REF!="Not Issued",2,"Nil"))</f>
        <v>#REF!</v>
      </c>
      <c r="K13" s="188" t="s">
        <v>336</v>
      </c>
      <c r="L13" s="190"/>
    </row>
    <row r="14" spans="1:12" ht="15.95" customHeight="1" x14ac:dyDescent="0.2">
      <c r="A14" s="187">
        <f t="shared" si="2"/>
        <v>10</v>
      </c>
      <c r="B14" s="615" t="s">
        <v>341</v>
      </c>
      <c r="C14" s="616">
        <v>65031</v>
      </c>
      <c r="D14" s="617" t="s">
        <v>342</v>
      </c>
      <c r="E14" s="96" t="s">
        <v>343</v>
      </c>
      <c r="F14" s="96" t="s">
        <v>141</v>
      </c>
      <c r="G14" s="188">
        <f t="shared" si="0"/>
        <v>1</v>
      </c>
      <c r="H14" s="189" t="s">
        <v>101</v>
      </c>
      <c r="I14" s="188">
        <f t="shared" si="1"/>
        <v>1</v>
      </c>
      <c r="J14" s="188" t="e">
        <f>+IF(#REF!="Issued",1,IF(#REF!="Not Issued",2,"Nil"))</f>
        <v>#REF!</v>
      </c>
      <c r="K14" s="188" t="s">
        <v>340</v>
      </c>
      <c r="L14" s="190"/>
    </row>
    <row r="15" spans="1:12" ht="15.95" customHeight="1" x14ac:dyDescent="0.2">
      <c r="A15" s="187">
        <f t="shared" si="2"/>
        <v>11</v>
      </c>
      <c r="B15" s="615" t="s">
        <v>349</v>
      </c>
      <c r="C15" s="616">
        <v>65033</v>
      </c>
      <c r="D15" s="617" t="s">
        <v>350</v>
      </c>
      <c r="E15" s="96" t="s">
        <v>351</v>
      </c>
      <c r="F15" s="96" t="s">
        <v>166</v>
      </c>
      <c r="G15" s="188">
        <f t="shared" si="0"/>
        <v>2</v>
      </c>
      <c r="H15" s="189" t="s">
        <v>101</v>
      </c>
      <c r="I15" s="188">
        <f t="shared" si="1"/>
        <v>1</v>
      </c>
      <c r="J15" s="188" t="e">
        <f>+IF(#REF!="Issued",1,IF(#REF!="Not Issued",2,"Nil"))</f>
        <v>#REF!</v>
      </c>
      <c r="K15" s="188" t="s">
        <v>344</v>
      </c>
      <c r="L15" s="190"/>
    </row>
    <row r="16" spans="1:12" ht="15.95" customHeight="1" x14ac:dyDescent="0.2">
      <c r="A16" s="187">
        <f t="shared" si="2"/>
        <v>12</v>
      </c>
      <c r="B16" s="615" t="s">
        <v>353</v>
      </c>
      <c r="C16" s="616">
        <v>65034</v>
      </c>
      <c r="D16" s="617" t="s">
        <v>354</v>
      </c>
      <c r="E16" s="96" t="s">
        <v>355</v>
      </c>
      <c r="F16" s="96" t="s">
        <v>141</v>
      </c>
      <c r="G16" s="188">
        <f t="shared" si="0"/>
        <v>1</v>
      </c>
      <c r="H16" s="189" t="s">
        <v>101</v>
      </c>
      <c r="I16" s="188">
        <f t="shared" si="1"/>
        <v>1</v>
      </c>
      <c r="J16" s="188" t="e">
        <f>+IF(#REF!="Issued",1,IF(#REF!="Not Issued",2,"Nil"))</f>
        <v>#REF!</v>
      </c>
      <c r="K16" s="188" t="s">
        <v>348</v>
      </c>
      <c r="L16" s="190"/>
    </row>
    <row r="17" spans="1:12" ht="15.95" customHeight="1" x14ac:dyDescent="0.2">
      <c r="A17" s="187">
        <f t="shared" si="2"/>
        <v>13</v>
      </c>
      <c r="B17" s="615" t="s">
        <v>357</v>
      </c>
      <c r="C17" s="616">
        <v>65035</v>
      </c>
      <c r="D17" s="617" t="s">
        <v>358</v>
      </c>
      <c r="E17" s="96" t="s">
        <v>359</v>
      </c>
      <c r="F17" s="96" t="s">
        <v>166</v>
      </c>
      <c r="G17" s="188">
        <f t="shared" si="0"/>
        <v>2</v>
      </c>
      <c r="H17" s="189" t="s">
        <v>101</v>
      </c>
      <c r="I17" s="188">
        <f t="shared" si="1"/>
        <v>1</v>
      </c>
      <c r="J17" s="188" t="e">
        <f>+IF(#REF!="Issued",1,IF(#REF!="Not Issued",2,"Nil"))</f>
        <v>#REF!</v>
      </c>
      <c r="K17" s="188" t="s">
        <v>352</v>
      </c>
      <c r="L17" s="190"/>
    </row>
    <row r="18" spans="1:12" ht="15.95" customHeight="1" x14ac:dyDescent="0.2">
      <c r="A18" s="187">
        <f t="shared" si="2"/>
        <v>14</v>
      </c>
      <c r="B18" s="615" t="s">
        <v>365</v>
      </c>
      <c r="C18" s="616">
        <v>65037</v>
      </c>
      <c r="D18" s="617" t="s">
        <v>366</v>
      </c>
      <c r="E18" s="96" t="s">
        <v>367</v>
      </c>
      <c r="F18" s="96" t="s">
        <v>141</v>
      </c>
      <c r="G18" s="188">
        <f t="shared" si="0"/>
        <v>1</v>
      </c>
      <c r="H18" s="189" t="s">
        <v>101</v>
      </c>
      <c r="I18" s="188">
        <f t="shared" si="1"/>
        <v>1</v>
      </c>
      <c r="J18" s="188" t="e">
        <f>+IF(#REF!="Issued",1,IF(#REF!="Not Issued",2,"Nil"))</f>
        <v>#REF!</v>
      </c>
      <c r="K18" s="188" t="s">
        <v>356</v>
      </c>
      <c r="L18" s="190"/>
    </row>
    <row r="19" spans="1:12" ht="15.95" customHeight="1" x14ac:dyDescent="0.2">
      <c r="A19" s="187">
        <f t="shared" si="2"/>
        <v>15</v>
      </c>
      <c r="B19" s="615" t="s">
        <v>385</v>
      </c>
      <c r="C19" s="616">
        <v>65042</v>
      </c>
      <c r="D19" s="617" t="s">
        <v>386</v>
      </c>
      <c r="E19" s="96" t="s">
        <v>387</v>
      </c>
      <c r="F19" s="96" t="s">
        <v>141</v>
      </c>
      <c r="G19" s="188">
        <f t="shared" si="0"/>
        <v>1</v>
      </c>
      <c r="H19" s="189" t="s">
        <v>101</v>
      </c>
      <c r="I19" s="188">
        <f t="shared" si="1"/>
        <v>1</v>
      </c>
      <c r="J19" s="188" t="e">
        <f>+IF(#REF!="Issued",1,IF(#REF!="Not Issued",2,"Nil"))</f>
        <v>#REF!</v>
      </c>
      <c r="K19" s="188" t="s">
        <v>360</v>
      </c>
      <c r="L19" s="191"/>
    </row>
    <row r="20" spans="1:12" ht="15.95" customHeight="1" x14ac:dyDescent="0.2">
      <c r="A20" s="187">
        <f t="shared" si="2"/>
        <v>16</v>
      </c>
      <c r="B20" s="615" t="s">
        <v>389</v>
      </c>
      <c r="C20" s="616">
        <v>65043</v>
      </c>
      <c r="D20" s="617" t="s">
        <v>390</v>
      </c>
      <c r="E20" s="96" t="s">
        <v>391</v>
      </c>
      <c r="F20" s="96" t="s">
        <v>141</v>
      </c>
      <c r="G20" s="188">
        <f t="shared" si="0"/>
        <v>1</v>
      </c>
      <c r="H20" s="189" t="s">
        <v>101</v>
      </c>
      <c r="I20" s="188">
        <f t="shared" si="1"/>
        <v>1</v>
      </c>
      <c r="J20" s="188" t="e">
        <f>+IF(#REF!="Issued",1,IF(#REF!="Not Issued",2,"Nil"))</f>
        <v>#REF!</v>
      </c>
      <c r="K20" s="188" t="s">
        <v>364</v>
      </c>
      <c r="L20" s="190"/>
    </row>
    <row r="21" spans="1:12" ht="15.95" customHeight="1" x14ac:dyDescent="0.2">
      <c r="A21" s="187">
        <f t="shared" si="2"/>
        <v>17</v>
      </c>
      <c r="B21" s="615" t="s">
        <v>393</v>
      </c>
      <c r="C21" s="616">
        <v>65044</v>
      </c>
      <c r="D21" s="617" t="s">
        <v>394</v>
      </c>
      <c r="E21" s="96" t="s">
        <v>395</v>
      </c>
      <c r="F21" s="96" t="s">
        <v>141</v>
      </c>
      <c r="G21" s="188">
        <f t="shared" si="0"/>
        <v>1</v>
      </c>
      <c r="H21" s="189" t="s">
        <v>101</v>
      </c>
      <c r="I21" s="188">
        <f t="shared" si="1"/>
        <v>1</v>
      </c>
      <c r="J21" s="188" t="e">
        <f>+IF(#REF!="Issued",1,IF(#REF!="Not Issued",2,"Nil"))</f>
        <v>#REF!</v>
      </c>
      <c r="K21" s="188" t="s">
        <v>368</v>
      </c>
      <c r="L21" s="190"/>
    </row>
    <row r="22" spans="1:12" ht="15.95" customHeight="1" x14ac:dyDescent="0.2">
      <c r="A22" s="187">
        <f t="shared" si="2"/>
        <v>18</v>
      </c>
      <c r="B22" s="615" t="s">
        <v>400</v>
      </c>
      <c r="C22" s="616">
        <v>65046</v>
      </c>
      <c r="D22" s="617" t="s">
        <v>401</v>
      </c>
      <c r="E22" s="96" t="s">
        <v>402</v>
      </c>
      <c r="F22" s="96" t="s">
        <v>141</v>
      </c>
      <c r="G22" s="188">
        <f t="shared" si="0"/>
        <v>1</v>
      </c>
      <c r="H22" s="189" t="s">
        <v>101</v>
      </c>
      <c r="I22" s="188">
        <f t="shared" si="1"/>
        <v>1</v>
      </c>
      <c r="J22" s="188" t="e">
        <f>+IF(#REF!="Issued",1,IF(#REF!="Not Issued",2,"Nil"))</f>
        <v>#REF!</v>
      </c>
      <c r="K22" s="188" t="s">
        <v>372</v>
      </c>
      <c r="L22" s="190"/>
    </row>
    <row r="23" spans="1:12" ht="15.95" customHeight="1" x14ac:dyDescent="0.2">
      <c r="A23" s="187">
        <f t="shared" si="2"/>
        <v>19</v>
      </c>
      <c r="B23" s="615" t="s">
        <v>408</v>
      </c>
      <c r="C23" s="616">
        <v>65048</v>
      </c>
      <c r="D23" s="617" t="s">
        <v>409</v>
      </c>
      <c r="E23" s="96" t="s">
        <v>410</v>
      </c>
      <c r="F23" s="96" t="s">
        <v>141</v>
      </c>
      <c r="G23" s="188">
        <f t="shared" si="0"/>
        <v>1</v>
      </c>
      <c r="H23" s="189" t="s">
        <v>101</v>
      </c>
      <c r="I23" s="188">
        <f t="shared" si="1"/>
        <v>1</v>
      </c>
      <c r="J23" s="188" t="e">
        <f>+IF(#REF!="Issued",1,IF(#REF!="Not Issued",2,"Nil"))</f>
        <v>#REF!</v>
      </c>
      <c r="K23" s="188" t="s">
        <v>376</v>
      </c>
      <c r="L23" s="190"/>
    </row>
    <row r="24" spans="1:12" ht="15.95" customHeight="1" x14ac:dyDescent="0.2">
      <c r="A24" s="187">
        <f t="shared" si="2"/>
        <v>20</v>
      </c>
      <c r="B24" s="615" t="s">
        <v>412</v>
      </c>
      <c r="C24" s="616">
        <v>65049</v>
      </c>
      <c r="D24" s="617" t="s">
        <v>413</v>
      </c>
      <c r="E24" s="96" t="s">
        <v>414</v>
      </c>
      <c r="F24" s="96" t="s">
        <v>141</v>
      </c>
      <c r="G24" s="188">
        <f t="shared" si="0"/>
        <v>1</v>
      </c>
      <c r="H24" s="189" t="s">
        <v>101</v>
      </c>
      <c r="I24" s="188">
        <f t="shared" si="1"/>
        <v>1</v>
      </c>
      <c r="J24" s="188" t="e">
        <f>+IF(#REF!="Issued",1,IF(#REF!="Not Issued",2,"Nil"))</f>
        <v>#REF!</v>
      </c>
      <c r="K24" s="188" t="s">
        <v>380</v>
      </c>
      <c r="L24" s="190"/>
    </row>
    <row r="25" spans="1:12" ht="15.95" customHeight="1" x14ac:dyDescent="0.2">
      <c r="A25" s="187">
        <f t="shared" si="2"/>
        <v>21</v>
      </c>
      <c r="B25" s="615" t="s">
        <v>416</v>
      </c>
      <c r="C25" s="616">
        <v>65050</v>
      </c>
      <c r="D25" s="617" t="s">
        <v>417</v>
      </c>
      <c r="E25" s="96" t="s">
        <v>418</v>
      </c>
      <c r="F25" s="96" t="s">
        <v>141</v>
      </c>
      <c r="G25" s="188">
        <f t="shared" si="0"/>
        <v>1</v>
      </c>
      <c r="H25" s="189" t="s">
        <v>101</v>
      </c>
      <c r="I25" s="188">
        <f t="shared" si="1"/>
        <v>1</v>
      </c>
      <c r="J25" s="188" t="e">
        <f>+IF(#REF!="Issued",1,IF(#REF!="Not Issued",2,"Nil"))</f>
        <v>#REF!</v>
      </c>
      <c r="K25" s="188" t="s">
        <v>384</v>
      </c>
      <c r="L25" s="190"/>
    </row>
    <row r="26" spans="1:12" ht="15.95" customHeight="1" x14ac:dyDescent="0.2">
      <c r="A26" s="187">
        <f t="shared" si="2"/>
        <v>22</v>
      </c>
      <c r="B26" s="615" t="s">
        <v>420</v>
      </c>
      <c r="C26" s="616">
        <v>65051</v>
      </c>
      <c r="D26" s="617" t="s">
        <v>421</v>
      </c>
      <c r="E26" s="96" t="s">
        <v>422</v>
      </c>
      <c r="F26" s="96" t="s">
        <v>141</v>
      </c>
      <c r="G26" s="188">
        <f t="shared" si="0"/>
        <v>1</v>
      </c>
      <c r="H26" s="189" t="s">
        <v>101</v>
      </c>
      <c r="I26" s="188">
        <f t="shared" si="1"/>
        <v>1</v>
      </c>
      <c r="J26" s="188" t="e">
        <f>+IF(#REF!="Issued",1,IF(#REF!="Not Issued",2,"Nil"))</f>
        <v>#REF!</v>
      </c>
      <c r="K26" s="188" t="s">
        <v>388</v>
      </c>
      <c r="L26" s="190"/>
    </row>
    <row r="27" spans="1:12" ht="15.95" customHeight="1" x14ac:dyDescent="0.2">
      <c r="A27" s="187">
        <f t="shared" si="2"/>
        <v>23</v>
      </c>
      <c r="B27" s="615" t="s">
        <v>424</v>
      </c>
      <c r="C27" s="616">
        <v>65052</v>
      </c>
      <c r="D27" s="617" t="s">
        <v>425</v>
      </c>
      <c r="E27" s="96" t="s">
        <v>426</v>
      </c>
      <c r="F27" s="96" t="s">
        <v>141</v>
      </c>
      <c r="G27" s="188">
        <f t="shared" si="0"/>
        <v>1</v>
      </c>
      <c r="H27" s="189" t="s">
        <v>101</v>
      </c>
      <c r="I27" s="188">
        <f t="shared" si="1"/>
        <v>1</v>
      </c>
      <c r="J27" s="188" t="e">
        <f>+IF(#REF!="Issued",1,IF(#REF!="Not Issued",2,"Nil"))</f>
        <v>#REF!</v>
      </c>
      <c r="K27" s="188" t="s">
        <v>392</v>
      </c>
      <c r="L27" s="190"/>
    </row>
    <row r="28" spans="1:12" ht="15.95" customHeight="1" x14ac:dyDescent="0.2">
      <c r="A28" s="187">
        <f t="shared" si="2"/>
        <v>24</v>
      </c>
      <c r="B28" s="615" t="s">
        <v>428</v>
      </c>
      <c r="C28" s="616">
        <v>65053</v>
      </c>
      <c r="D28" s="617" t="s">
        <v>429</v>
      </c>
      <c r="E28" s="96" t="s">
        <v>430</v>
      </c>
      <c r="F28" s="96" t="s">
        <v>141</v>
      </c>
      <c r="G28" s="188">
        <f t="shared" si="0"/>
        <v>1</v>
      </c>
      <c r="H28" s="189" t="s">
        <v>101</v>
      </c>
      <c r="I28" s="188">
        <f t="shared" si="1"/>
        <v>1</v>
      </c>
      <c r="J28" s="188" t="e">
        <f>+IF(#REF!="Issued",1,IF(#REF!="Not Issued",2,"Nil"))</f>
        <v>#REF!</v>
      </c>
      <c r="K28" s="188" t="s">
        <v>396</v>
      </c>
      <c r="L28" s="190"/>
    </row>
    <row r="29" spans="1:12" ht="15.95" customHeight="1" x14ac:dyDescent="0.2">
      <c r="A29" s="187">
        <f t="shared" si="2"/>
        <v>25</v>
      </c>
      <c r="B29" s="615" t="s">
        <v>432</v>
      </c>
      <c r="C29" s="616">
        <v>65054</v>
      </c>
      <c r="D29" s="617" t="s">
        <v>433</v>
      </c>
      <c r="E29" s="96" t="s">
        <v>434</v>
      </c>
      <c r="F29" s="96" t="s">
        <v>141</v>
      </c>
      <c r="G29" s="188">
        <f t="shared" si="0"/>
        <v>1</v>
      </c>
      <c r="H29" s="189" t="s">
        <v>101</v>
      </c>
      <c r="I29" s="188">
        <f t="shared" si="1"/>
        <v>1</v>
      </c>
      <c r="J29" s="188" t="e">
        <f>+IF(#REF!="Issued",1,IF(#REF!="Not Issued",2,"Nil"))</f>
        <v>#REF!</v>
      </c>
      <c r="K29" s="188" t="s">
        <v>399</v>
      </c>
      <c r="L29" s="190"/>
    </row>
    <row r="30" spans="1:12" ht="15.95" customHeight="1" x14ac:dyDescent="0.2">
      <c r="A30" s="187">
        <f t="shared" si="2"/>
        <v>26</v>
      </c>
      <c r="B30" s="615" t="s">
        <v>436</v>
      </c>
      <c r="C30" s="616">
        <v>65055</v>
      </c>
      <c r="D30" s="617" t="s">
        <v>437</v>
      </c>
      <c r="E30" s="96" t="s">
        <v>438</v>
      </c>
      <c r="F30" s="96" t="s">
        <v>141</v>
      </c>
      <c r="G30" s="188">
        <f t="shared" si="0"/>
        <v>1</v>
      </c>
      <c r="H30" s="189" t="s">
        <v>101</v>
      </c>
      <c r="I30" s="188">
        <f t="shared" si="1"/>
        <v>1</v>
      </c>
      <c r="J30" s="188" t="e">
        <f>+IF(#REF!="Issued",1,IF(#REF!="Not Issued",2,"Nil"))</f>
        <v>#REF!</v>
      </c>
      <c r="K30" s="188" t="s">
        <v>403</v>
      </c>
      <c r="L30" s="190"/>
    </row>
    <row r="31" spans="1:12" ht="15.95" customHeight="1" x14ac:dyDescent="0.2">
      <c r="A31" s="187">
        <f t="shared" si="2"/>
        <v>27</v>
      </c>
      <c r="B31" s="615" t="s">
        <v>440</v>
      </c>
      <c r="C31" s="616">
        <v>65056</v>
      </c>
      <c r="D31" s="617" t="s">
        <v>441</v>
      </c>
      <c r="E31" s="96" t="s">
        <v>442</v>
      </c>
      <c r="F31" s="96" t="s">
        <v>141</v>
      </c>
      <c r="G31" s="188">
        <f t="shared" si="0"/>
        <v>1</v>
      </c>
      <c r="H31" s="189" t="s">
        <v>101</v>
      </c>
      <c r="I31" s="188">
        <f t="shared" si="1"/>
        <v>1</v>
      </c>
      <c r="J31" s="188" t="e">
        <f>+IF(#REF!="Issued",1,IF(#REF!="Not Issued",2,"Nil"))</f>
        <v>#REF!</v>
      </c>
      <c r="K31" s="188" t="s">
        <v>407</v>
      </c>
      <c r="L31" s="190"/>
    </row>
    <row r="32" spans="1:12" ht="15.95" customHeight="1" x14ac:dyDescent="0.2">
      <c r="A32" s="187">
        <f t="shared" si="2"/>
        <v>28</v>
      </c>
      <c r="B32" s="615" t="s">
        <v>444</v>
      </c>
      <c r="C32" s="616">
        <v>65057</v>
      </c>
      <c r="D32" s="617" t="s">
        <v>445</v>
      </c>
      <c r="E32" s="96" t="s">
        <v>446</v>
      </c>
      <c r="F32" s="96" t="s">
        <v>141</v>
      </c>
      <c r="G32" s="188">
        <f t="shared" si="0"/>
        <v>1</v>
      </c>
      <c r="H32" s="189" t="s">
        <v>101</v>
      </c>
      <c r="I32" s="188">
        <f t="shared" si="1"/>
        <v>1</v>
      </c>
      <c r="J32" s="188" t="e">
        <f>+IF(#REF!="Issued",1,IF(#REF!="Not Issued",2,"Nil"))</f>
        <v>#REF!</v>
      </c>
      <c r="K32" s="188" t="s">
        <v>411</v>
      </c>
      <c r="L32" s="190"/>
    </row>
    <row r="33" spans="1:12" ht="15.95" customHeight="1" x14ac:dyDescent="0.2">
      <c r="A33" s="187">
        <f t="shared" si="2"/>
        <v>29</v>
      </c>
      <c r="B33" s="615" t="s">
        <v>448</v>
      </c>
      <c r="C33" s="616">
        <v>65058</v>
      </c>
      <c r="D33" s="617" t="s">
        <v>449</v>
      </c>
      <c r="E33" s="96" t="s">
        <v>450</v>
      </c>
      <c r="F33" s="96" t="s">
        <v>141</v>
      </c>
      <c r="G33" s="188">
        <f t="shared" si="0"/>
        <v>1</v>
      </c>
      <c r="H33" s="189" t="s">
        <v>101</v>
      </c>
      <c r="I33" s="188">
        <f t="shared" si="1"/>
        <v>1</v>
      </c>
      <c r="J33" s="188" t="e">
        <f>+IF(#REF!="Issued",1,IF(#REF!="Not Issued",2,"Nil"))</f>
        <v>#REF!</v>
      </c>
      <c r="K33" s="188" t="s">
        <v>415</v>
      </c>
      <c r="L33" s="190"/>
    </row>
    <row r="34" spans="1:12" ht="15.95" customHeight="1" x14ac:dyDescent="0.2">
      <c r="A34" s="187">
        <f t="shared" si="2"/>
        <v>30</v>
      </c>
      <c r="B34" s="615" t="s">
        <v>452</v>
      </c>
      <c r="C34" s="616">
        <v>46126</v>
      </c>
      <c r="D34" s="617" t="s">
        <v>453</v>
      </c>
      <c r="E34" s="96" t="s">
        <v>391</v>
      </c>
      <c r="F34" s="96" t="s">
        <v>141</v>
      </c>
      <c r="G34" s="188">
        <f t="shared" si="0"/>
        <v>1</v>
      </c>
      <c r="H34" s="189" t="s">
        <v>101</v>
      </c>
      <c r="I34" s="188">
        <f t="shared" si="1"/>
        <v>1</v>
      </c>
      <c r="J34" s="188" t="e">
        <f>+IF(#REF!="Issued",1,IF(#REF!="Not Issued",2,"Nil"))</f>
        <v>#REF!</v>
      </c>
      <c r="K34" s="188" t="s">
        <v>419</v>
      </c>
      <c r="L34" s="190"/>
    </row>
    <row r="35" spans="1:12" ht="15.95" customHeight="1" x14ac:dyDescent="0.2">
      <c r="A35" s="187">
        <f t="shared" si="2"/>
        <v>31</v>
      </c>
      <c r="B35" s="615" t="s">
        <v>455</v>
      </c>
      <c r="C35" s="616">
        <v>65059</v>
      </c>
      <c r="D35" s="617" t="s">
        <v>456</v>
      </c>
      <c r="E35" s="96" t="s">
        <v>457</v>
      </c>
      <c r="F35" s="96" t="s">
        <v>141</v>
      </c>
      <c r="G35" s="188">
        <f t="shared" si="0"/>
        <v>1</v>
      </c>
      <c r="H35" s="189" t="s">
        <v>101</v>
      </c>
      <c r="I35" s="188">
        <f t="shared" si="1"/>
        <v>1</v>
      </c>
      <c r="J35" s="188" t="e">
        <f>+IF(#REF!="Issued",1,IF(#REF!="Not Issued",2,"Nil"))</f>
        <v>#REF!</v>
      </c>
      <c r="K35" s="188" t="s">
        <v>423</v>
      </c>
      <c r="L35" s="190"/>
    </row>
    <row r="36" spans="1:12" ht="15.95" customHeight="1" x14ac:dyDescent="0.2">
      <c r="A36" s="187">
        <f t="shared" si="2"/>
        <v>32</v>
      </c>
      <c r="B36" s="615" t="s">
        <v>471</v>
      </c>
      <c r="C36" s="616">
        <v>65063</v>
      </c>
      <c r="D36" s="617" t="s">
        <v>472</v>
      </c>
      <c r="E36" s="96" t="s">
        <v>473</v>
      </c>
      <c r="F36" s="96" t="s">
        <v>141</v>
      </c>
      <c r="G36" s="188">
        <f t="shared" si="0"/>
        <v>1</v>
      </c>
      <c r="H36" s="189" t="s">
        <v>101</v>
      </c>
      <c r="I36" s="188">
        <f>+IF(H36="Studying",5,IF(H36="Complete",1,IF(H36="Incomplete",2,IF(H36="Left",3,IF(H36="Dropped",4,"Error")))))</f>
        <v>1</v>
      </c>
      <c r="J36" s="188" t="e">
        <f>+IF(#REF!="Issued",1,IF(#REF!="Not Issued",2,"Nil"))</f>
        <v>#REF!</v>
      </c>
      <c r="K36" s="188" t="s">
        <v>427</v>
      </c>
      <c r="L36" s="190"/>
    </row>
    <row r="37" spans="1:12" ht="15.95" customHeight="1" x14ac:dyDescent="0.2">
      <c r="A37" s="187">
        <f t="shared" si="2"/>
        <v>33</v>
      </c>
      <c r="B37" s="615" t="s">
        <v>475</v>
      </c>
      <c r="C37" s="616">
        <v>65064</v>
      </c>
      <c r="D37" s="617" t="s">
        <v>476</v>
      </c>
      <c r="E37" s="96" t="s">
        <v>473</v>
      </c>
      <c r="F37" s="96" t="s">
        <v>141</v>
      </c>
      <c r="G37" s="188">
        <f t="shared" ref="G37:G68" si="3">+IF(F37="M",1,IF(F37="f",2,IF(F37="Civ",3,"Error")))</f>
        <v>1</v>
      </c>
      <c r="H37" s="189" t="s">
        <v>101</v>
      </c>
      <c r="I37" s="188">
        <f t="shared" ref="I37:I100" si="4">+IF(H37="Studying",5,IF(H37="Complete",1,IF(H37="Incomplete",2,IF(H37="Left",3,IF(H37="Dropped",4,"Error")))))</f>
        <v>1</v>
      </c>
      <c r="J37" s="188" t="e">
        <f>+IF(#REF!="Issued",1,IF(#REF!="Not Issued",2,"Nil"))</f>
        <v>#REF!</v>
      </c>
      <c r="K37" s="188" t="s">
        <v>431</v>
      </c>
      <c r="L37" s="190"/>
    </row>
    <row r="38" spans="1:12" ht="15.95" customHeight="1" x14ac:dyDescent="0.2">
      <c r="A38" s="187">
        <f t="shared" si="2"/>
        <v>34</v>
      </c>
      <c r="B38" s="615" t="s">
        <v>478</v>
      </c>
      <c r="C38" s="616">
        <v>65065</v>
      </c>
      <c r="D38" s="617" t="s">
        <v>479</v>
      </c>
      <c r="E38" s="96" t="s">
        <v>453</v>
      </c>
      <c r="F38" s="96" t="s">
        <v>141</v>
      </c>
      <c r="G38" s="188">
        <f t="shared" si="3"/>
        <v>1</v>
      </c>
      <c r="H38" s="189" t="s">
        <v>101</v>
      </c>
      <c r="I38" s="188">
        <f t="shared" si="4"/>
        <v>1</v>
      </c>
      <c r="J38" s="188" t="e">
        <f>+IF(#REF!="Issued",1,IF(#REF!="Not Issued",2,"Nil"))</f>
        <v>#REF!</v>
      </c>
      <c r="K38" s="188" t="s">
        <v>435</v>
      </c>
      <c r="L38" s="190"/>
    </row>
    <row r="39" spans="1:12" ht="15.95" customHeight="1" x14ac:dyDescent="0.2">
      <c r="A39" s="187">
        <f t="shared" si="2"/>
        <v>35</v>
      </c>
      <c r="B39" s="615" t="s">
        <v>481</v>
      </c>
      <c r="C39" s="616">
        <v>65066</v>
      </c>
      <c r="D39" s="617" t="s">
        <v>482</v>
      </c>
      <c r="E39" s="96" t="s">
        <v>483</v>
      </c>
      <c r="F39" s="96" t="s">
        <v>141</v>
      </c>
      <c r="G39" s="188">
        <f t="shared" si="3"/>
        <v>1</v>
      </c>
      <c r="H39" s="189" t="s">
        <v>101</v>
      </c>
      <c r="I39" s="188">
        <f t="shared" si="4"/>
        <v>1</v>
      </c>
      <c r="J39" s="188" t="e">
        <f>+IF(#REF!="Issued",1,IF(#REF!="Not Issued",2,"Nil"))</f>
        <v>#REF!</v>
      </c>
      <c r="K39" s="188" t="s">
        <v>439</v>
      </c>
      <c r="L39" s="190"/>
    </row>
    <row r="40" spans="1:12" ht="15.95" customHeight="1" x14ac:dyDescent="0.2">
      <c r="A40" s="187">
        <f t="shared" si="2"/>
        <v>36</v>
      </c>
      <c r="B40" s="615" t="s">
        <v>492</v>
      </c>
      <c r="C40" s="616">
        <v>65069</v>
      </c>
      <c r="D40" s="617" t="s">
        <v>493</v>
      </c>
      <c r="E40" s="96" t="s">
        <v>200</v>
      </c>
      <c r="F40" s="96" t="s">
        <v>141</v>
      </c>
      <c r="G40" s="188">
        <f t="shared" si="3"/>
        <v>1</v>
      </c>
      <c r="H40" s="189" t="s">
        <v>101</v>
      </c>
      <c r="I40" s="188">
        <f t="shared" si="4"/>
        <v>1</v>
      </c>
      <c r="J40" s="188" t="e">
        <f>+IF(#REF!="Issued",1,IF(#REF!="Not Issued",2,"Nil"))</f>
        <v>#REF!</v>
      </c>
      <c r="K40" s="188" t="s">
        <v>443</v>
      </c>
      <c r="L40" s="190"/>
    </row>
    <row r="41" spans="1:12" ht="15.95" customHeight="1" x14ac:dyDescent="0.2">
      <c r="A41" s="187">
        <f t="shared" si="2"/>
        <v>37</v>
      </c>
      <c r="B41" s="615" t="s">
        <v>495</v>
      </c>
      <c r="C41" s="616">
        <v>65070</v>
      </c>
      <c r="D41" s="617" t="s">
        <v>496</v>
      </c>
      <c r="E41" s="96" t="s">
        <v>497</v>
      </c>
      <c r="F41" s="96" t="s">
        <v>166</v>
      </c>
      <c r="G41" s="188">
        <f t="shared" si="3"/>
        <v>2</v>
      </c>
      <c r="H41" s="189" t="s">
        <v>101</v>
      </c>
      <c r="I41" s="188">
        <f t="shared" si="4"/>
        <v>1</v>
      </c>
      <c r="J41" s="188" t="e">
        <f>+IF(#REF!="Issued",1,IF(#REF!="Not Issued",2,"Nil"))</f>
        <v>#REF!</v>
      </c>
      <c r="K41" s="188" t="s">
        <v>447</v>
      </c>
      <c r="L41" s="190"/>
    </row>
    <row r="42" spans="1:12" ht="15.95" customHeight="1" x14ac:dyDescent="0.2">
      <c r="A42" s="187">
        <f t="shared" si="2"/>
        <v>38</v>
      </c>
      <c r="B42" s="615" t="s">
        <v>499</v>
      </c>
      <c r="C42" s="616">
        <v>65071</v>
      </c>
      <c r="D42" s="617" t="s">
        <v>500</v>
      </c>
      <c r="E42" s="96" t="s">
        <v>501</v>
      </c>
      <c r="F42" s="96" t="s">
        <v>166</v>
      </c>
      <c r="G42" s="188">
        <f t="shared" si="3"/>
        <v>2</v>
      </c>
      <c r="H42" s="189" t="s">
        <v>101</v>
      </c>
      <c r="I42" s="188">
        <f t="shared" si="4"/>
        <v>1</v>
      </c>
      <c r="J42" s="188" t="e">
        <f>+IF(#REF!="Issued",1,IF(#REF!="Not Issued",2,"Nil"))</f>
        <v>#REF!</v>
      </c>
      <c r="K42" s="188" t="s">
        <v>451</v>
      </c>
      <c r="L42" s="190"/>
    </row>
    <row r="43" spans="1:12" ht="15.95" customHeight="1" x14ac:dyDescent="0.2">
      <c r="A43" s="187">
        <f t="shared" si="2"/>
        <v>39</v>
      </c>
      <c r="B43" s="615" t="s">
        <v>503</v>
      </c>
      <c r="C43" s="616">
        <v>65072</v>
      </c>
      <c r="D43" s="617" t="s">
        <v>504</v>
      </c>
      <c r="E43" s="96" t="s">
        <v>505</v>
      </c>
      <c r="F43" s="96" t="s">
        <v>141</v>
      </c>
      <c r="G43" s="188">
        <f t="shared" si="3"/>
        <v>1</v>
      </c>
      <c r="H43" s="189" t="s">
        <v>101</v>
      </c>
      <c r="I43" s="188">
        <f t="shared" si="4"/>
        <v>1</v>
      </c>
      <c r="J43" s="188" t="e">
        <f>+IF(#REF!="Issued",1,IF(#REF!="Not Issued",2,"Nil"))</f>
        <v>#REF!</v>
      </c>
      <c r="K43" s="188" t="s">
        <v>454</v>
      </c>
      <c r="L43" s="190"/>
    </row>
    <row r="44" spans="1:12" ht="15.95" customHeight="1" x14ac:dyDescent="0.2">
      <c r="A44" s="187">
        <f t="shared" si="2"/>
        <v>40</v>
      </c>
      <c r="B44" s="615" t="s">
        <v>511</v>
      </c>
      <c r="C44" s="616">
        <v>65074</v>
      </c>
      <c r="D44" s="617" t="s">
        <v>512</v>
      </c>
      <c r="E44" s="96" t="s">
        <v>513</v>
      </c>
      <c r="F44" s="96" t="s">
        <v>141</v>
      </c>
      <c r="G44" s="188">
        <f t="shared" si="3"/>
        <v>1</v>
      </c>
      <c r="H44" s="189" t="s">
        <v>101</v>
      </c>
      <c r="I44" s="188">
        <f t="shared" si="4"/>
        <v>1</v>
      </c>
      <c r="J44" s="188" t="e">
        <f>+IF(#REF!="Issued",1,IF(#REF!="Not Issued",2,"Nil"))</f>
        <v>#REF!</v>
      </c>
      <c r="K44" s="188" t="s">
        <v>458</v>
      </c>
      <c r="L44" s="190"/>
    </row>
    <row r="45" spans="1:12" ht="15.95" customHeight="1" x14ac:dyDescent="0.2">
      <c r="A45" s="187">
        <f t="shared" si="2"/>
        <v>41</v>
      </c>
      <c r="B45" s="615" t="s">
        <v>515</v>
      </c>
      <c r="C45" s="616">
        <v>65075</v>
      </c>
      <c r="D45" s="617" t="s">
        <v>516</v>
      </c>
      <c r="E45" s="96" t="s">
        <v>517</v>
      </c>
      <c r="F45" s="96" t="s">
        <v>141</v>
      </c>
      <c r="G45" s="188">
        <f t="shared" si="3"/>
        <v>1</v>
      </c>
      <c r="H45" s="189" t="s">
        <v>101</v>
      </c>
      <c r="I45" s="188">
        <f t="shared" si="4"/>
        <v>1</v>
      </c>
      <c r="J45" s="188" t="e">
        <f>+IF(#REF!="Issued",1,IF(#REF!="Not Issued",2,"Nil"))</f>
        <v>#REF!</v>
      </c>
      <c r="K45" s="188" t="s">
        <v>462</v>
      </c>
      <c r="L45" s="190"/>
    </row>
    <row r="46" spans="1:12" ht="15.95" customHeight="1" x14ac:dyDescent="0.2">
      <c r="A46" s="187">
        <f t="shared" si="2"/>
        <v>42</v>
      </c>
      <c r="B46" s="615" t="s">
        <v>519</v>
      </c>
      <c r="C46" s="616">
        <v>65076</v>
      </c>
      <c r="D46" s="617" t="s">
        <v>520</v>
      </c>
      <c r="E46" s="96" t="s">
        <v>521</v>
      </c>
      <c r="F46" s="96" t="s">
        <v>141</v>
      </c>
      <c r="G46" s="188">
        <f t="shared" si="3"/>
        <v>1</v>
      </c>
      <c r="H46" s="189" t="s">
        <v>101</v>
      </c>
      <c r="I46" s="188">
        <f t="shared" si="4"/>
        <v>1</v>
      </c>
      <c r="J46" s="188" t="e">
        <f>+IF(#REF!="Issued",1,IF(#REF!="Not Issued",2,"Nil"))</f>
        <v>#REF!</v>
      </c>
      <c r="K46" s="188" t="s">
        <v>466</v>
      </c>
      <c r="L46" s="190"/>
    </row>
    <row r="47" spans="1:12" ht="15.95" customHeight="1" x14ac:dyDescent="0.2">
      <c r="A47" s="187">
        <f t="shared" si="2"/>
        <v>43</v>
      </c>
      <c r="B47" s="615" t="s">
        <v>527</v>
      </c>
      <c r="C47" s="616">
        <v>65078</v>
      </c>
      <c r="D47" s="617" t="s">
        <v>528</v>
      </c>
      <c r="E47" s="96" t="s">
        <v>529</v>
      </c>
      <c r="F47" s="96" t="s">
        <v>166</v>
      </c>
      <c r="G47" s="188">
        <f t="shared" si="3"/>
        <v>2</v>
      </c>
      <c r="H47" s="189" t="s">
        <v>101</v>
      </c>
      <c r="I47" s="188">
        <f t="shared" si="4"/>
        <v>1</v>
      </c>
      <c r="J47" s="188" t="e">
        <f>+IF(#REF!="Issued",1,IF(#REF!="Not Issued",2,"Nil"))</f>
        <v>#REF!</v>
      </c>
      <c r="K47" s="188" t="s">
        <v>470</v>
      </c>
      <c r="L47" s="190"/>
    </row>
    <row r="48" spans="1:12" x14ac:dyDescent="0.2">
      <c r="A48" s="187">
        <f t="shared" si="2"/>
        <v>44</v>
      </c>
      <c r="B48" s="615" t="s">
        <v>531</v>
      </c>
      <c r="C48" s="616">
        <v>65079</v>
      </c>
      <c r="D48" s="617" t="s">
        <v>532</v>
      </c>
      <c r="E48" s="96" t="s">
        <v>533</v>
      </c>
      <c r="F48" s="96" t="s">
        <v>141</v>
      </c>
      <c r="G48" s="188">
        <f t="shared" si="3"/>
        <v>1</v>
      </c>
      <c r="H48" s="189" t="s">
        <v>101</v>
      </c>
      <c r="I48" s="188">
        <f t="shared" si="4"/>
        <v>1</v>
      </c>
      <c r="J48" s="188" t="e">
        <f>+IF(#REF!="Issued",1,IF(#REF!="Not Issued",2,"Nil"))</f>
        <v>#REF!</v>
      </c>
      <c r="K48" s="188" t="s">
        <v>474</v>
      </c>
      <c r="L48" s="190"/>
    </row>
    <row r="49" spans="1:12" ht="15.95" customHeight="1" x14ac:dyDescent="0.2">
      <c r="A49" s="187">
        <f t="shared" si="2"/>
        <v>45</v>
      </c>
      <c r="B49" s="615" t="s">
        <v>539</v>
      </c>
      <c r="C49" s="616">
        <v>65081</v>
      </c>
      <c r="D49" s="617" t="s">
        <v>540</v>
      </c>
      <c r="E49" s="96" t="s">
        <v>505</v>
      </c>
      <c r="F49" s="96" t="s">
        <v>141</v>
      </c>
      <c r="G49" s="188">
        <f t="shared" si="3"/>
        <v>1</v>
      </c>
      <c r="H49" s="189" t="s">
        <v>101</v>
      </c>
      <c r="I49" s="188">
        <f t="shared" si="4"/>
        <v>1</v>
      </c>
      <c r="J49" s="188" t="e">
        <f>+IF(#REF!="Issued",1,IF(#REF!="Not Issued",2,"Nil"))</f>
        <v>#REF!</v>
      </c>
      <c r="K49" s="188" t="s">
        <v>477</v>
      </c>
      <c r="L49" s="190"/>
    </row>
    <row r="50" spans="1:12" ht="15.95" customHeight="1" x14ac:dyDescent="0.2">
      <c r="A50" s="187">
        <f t="shared" si="2"/>
        <v>46</v>
      </c>
      <c r="B50" s="615" t="s">
        <v>546</v>
      </c>
      <c r="C50" s="616">
        <v>65083</v>
      </c>
      <c r="D50" s="617" t="s">
        <v>547</v>
      </c>
      <c r="E50" s="96" t="s">
        <v>548</v>
      </c>
      <c r="F50" s="96" t="s">
        <v>166</v>
      </c>
      <c r="G50" s="188">
        <f t="shared" si="3"/>
        <v>2</v>
      </c>
      <c r="H50" s="189" t="s">
        <v>101</v>
      </c>
      <c r="I50" s="188">
        <f t="shared" si="4"/>
        <v>1</v>
      </c>
      <c r="J50" s="188" t="e">
        <f>+IF(#REF!="Issued",1,IF(#REF!="Not Issued",2,"Nil"))</f>
        <v>#REF!</v>
      </c>
      <c r="K50" s="188" t="s">
        <v>480</v>
      </c>
      <c r="L50" s="190"/>
    </row>
    <row r="51" spans="1:12" ht="15.95" customHeight="1" x14ac:dyDescent="0.2">
      <c r="A51" s="187">
        <f t="shared" si="2"/>
        <v>47</v>
      </c>
      <c r="B51" s="615" t="s">
        <v>553</v>
      </c>
      <c r="C51" s="616">
        <v>65085</v>
      </c>
      <c r="D51" s="617" t="s">
        <v>554</v>
      </c>
      <c r="E51" s="96" t="s">
        <v>555</v>
      </c>
      <c r="F51" s="96" t="s">
        <v>141</v>
      </c>
      <c r="G51" s="188">
        <f t="shared" si="3"/>
        <v>1</v>
      </c>
      <c r="H51" s="189" t="s">
        <v>101</v>
      </c>
      <c r="I51" s="188">
        <f t="shared" si="4"/>
        <v>1</v>
      </c>
      <c r="J51" s="188" t="e">
        <f>+IF(#REF!="Issued",1,IF(#REF!="Not Issued",2,"Nil"))</f>
        <v>#REF!</v>
      </c>
      <c r="K51" s="188" t="s">
        <v>484</v>
      </c>
      <c r="L51" s="190"/>
    </row>
    <row r="52" spans="1:12" ht="15.95" customHeight="1" x14ac:dyDescent="0.2">
      <c r="A52" s="187">
        <f t="shared" si="2"/>
        <v>48</v>
      </c>
      <c r="B52" s="615" t="s">
        <v>557</v>
      </c>
      <c r="C52" s="616">
        <v>65086</v>
      </c>
      <c r="D52" s="617" t="s">
        <v>558</v>
      </c>
      <c r="E52" s="96" t="s">
        <v>559</v>
      </c>
      <c r="F52" s="96" t="s">
        <v>141</v>
      </c>
      <c r="G52" s="188">
        <f t="shared" si="3"/>
        <v>1</v>
      </c>
      <c r="H52" s="189" t="s">
        <v>101</v>
      </c>
      <c r="I52" s="188">
        <f t="shared" si="4"/>
        <v>1</v>
      </c>
      <c r="J52" s="188" t="e">
        <f>+IF(#REF!="Issued",1,IF(#REF!="Not Issued",2,"Nil"))</f>
        <v>#REF!</v>
      </c>
      <c r="K52" s="188" t="s">
        <v>487</v>
      </c>
      <c r="L52" s="190"/>
    </row>
    <row r="53" spans="1:12" ht="15.95" customHeight="1" x14ac:dyDescent="0.2">
      <c r="A53" s="187">
        <f t="shared" si="2"/>
        <v>49</v>
      </c>
      <c r="B53" s="615" t="s">
        <v>561</v>
      </c>
      <c r="C53" s="616">
        <v>65087</v>
      </c>
      <c r="D53" s="617" t="s">
        <v>562</v>
      </c>
      <c r="E53" s="96" t="s">
        <v>563</v>
      </c>
      <c r="F53" s="96" t="s">
        <v>141</v>
      </c>
      <c r="G53" s="188">
        <f t="shared" si="3"/>
        <v>1</v>
      </c>
      <c r="H53" s="189" t="s">
        <v>101</v>
      </c>
      <c r="I53" s="188">
        <f t="shared" si="4"/>
        <v>1</v>
      </c>
      <c r="J53" s="188" t="e">
        <f>+IF(#REF!="Issued",1,IF(#REF!="Not Issued",2,"Nil"))</f>
        <v>#REF!</v>
      </c>
      <c r="K53" s="188" t="s">
        <v>491</v>
      </c>
      <c r="L53" s="190"/>
    </row>
    <row r="54" spans="1:12" ht="15.95" customHeight="1" x14ac:dyDescent="0.2">
      <c r="A54" s="187">
        <f t="shared" si="2"/>
        <v>50</v>
      </c>
      <c r="B54" s="615" t="s">
        <v>565</v>
      </c>
      <c r="C54" s="616">
        <v>65088</v>
      </c>
      <c r="D54" s="617" t="s">
        <v>566</v>
      </c>
      <c r="E54" s="96" t="s">
        <v>567</v>
      </c>
      <c r="F54" s="96" t="s">
        <v>141</v>
      </c>
      <c r="G54" s="188">
        <f t="shared" si="3"/>
        <v>1</v>
      </c>
      <c r="H54" s="189" t="s">
        <v>101</v>
      </c>
      <c r="I54" s="188">
        <f t="shared" si="4"/>
        <v>1</v>
      </c>
      <c r="J54" s="188" t="e">
        <f>+IF(#REF!="Issued",1,IF(#REF!="Not Issued",2,"Nil"))</f>
        <v>#REF!</v>
      </c>
      <c r="K54" s="188" t="s">
        <v>494</v>
      </c>
      <c r="L54" s="190"/>
    </row>
    <row r="55" spans="1:12" ht="15.95" customHeight="1" x14ac:dyDescent="0.2">
      <c r="A55" s="187">
        <f t="shared" si="2"/>
        <v>51</v>
      </c>
      <c r="B55" s="615" t="s">
        <v>569</v>
      </c>
      <c r="C55" s="616">
        <v>65089</v>
      </c>
      <c r="D55" s="617" t="s">
        <v>570</v>
      </c>
      <c r="E55" s="96" t="s">
        <v>571</v>
      </c>
      <c r="F55" s="96" t="s">
        <v>141</v>
      </c>
      <c r="G55" s="188">
        <f t="shared" si="3"/>
        <v>1</v>
      </c>
      <c r="H55" s="189" t="s">
        <v>101</v>
      </c>
      <c r="I55" s="188">
        <f t="shared" si="4"/>
        <v>1</v>
      </c>
      <c r="J55" s="188" t="e">
        <f>+IF(#REF!="Issued",1,IF(#REF!="Not Issued",2,"Nil"))</f>
        <v>#REF!</v>
      </c>
      <c r="K55" s="188" t="s">
        <v>498</v>
      </c>
      <c r="L55" s="190"/>
    </row>
    <row r="56" spans="1:12" ht="15.95" customHeight="1" x14ac:dyDescent="0.2">
      <c r="A56" s="187">
        <f t="shared" si="2"/>
        <v>52</v>
      </c>
      <c r="B56" s="615" t="s">
        <v>573</v>
      </c>
      <c r="C56" s="616">
        <v>65090</v>
      </c>
      <c r="D56" s="617" t="s">
        <v>574</v>
      </c>
      <c r="E56" s="96" t="s">
        <v>575</v>
      </c>
      <c r="F56" s="96" t="s">
        <v>141</v>
      </c>
      <c r="G56" s="188">
        <f t="shared" si="3"/>
        <v>1</v>
      </c>
      <c r="H56" s="189" t="s">
        <v>101</v>
      </c>
      <c r="I56" s="188">
        <f t="shared" si="4"/>
        <v>1</v>
      </c>
      <c r="J56" s="188" t="e">
        <f>+IF(#REF!="Issued",1,IF(#REF!="Not Issued",2,"Nil"))</f>
        <v>#REF!</v>
      </c>
      <c r="K56" s="188" t="s">
        <v>502</v>
      </c>
      <c r="L56" s="190"/>
    </row>
    <row r="57" spans="1:12" ht="15.95" customHeight="1" x14ac:dyDescent="0.2">
      <c r="A57" s="187">
        <f t="shared" si="2"/>
        <v>53</v>
      </c>
      <c r="B57" s="615" t="s">
        <v>577</v>
      </c>
      <c r="C57" s="616">
        <v>65091</v>
      </c>
      <c r="D57" s="617" t="s">
        <v>578</v>
      </c>
      <c r="E57" s="96" t="s">
        <v>579</v>
      </c>
      <c r="F57" s="96" t="s">
        <v>141</v>
      </c>
      <c r="G57" s="188">
        <f t="shared" si="3"/>
        <v>1</v>
      </c>
      <c r="H57" s="189" t="s">
        <v>101</v>
      </c>
      <c r="I57" s="188">
        <f t="shared" si="4"/>
        <v>1</v>
      </c>
      <c r="J57" s="188" t="e">
        <f>+IF(#REF!="Issued",1,IF(#REF!="Not Issued",2,"Nil"))</f>
        <v>#REF!</v>
      </c>
      <c r="K57" s="188" t="s">
        <v>506</v>
      </c>
      <c r="L57" s="190"/>
    </row>
    <row r="58" spans="1:12" ht="15.95" customHeight="1" x14ac:dyDescent="0.2">
      <c r="A58" s="187">
        <f t="shared" si="2"/>
        <v>54</v>
      </c>
      <c r="B58" s="615" t="s">
        <v>585</v>
      </c>
      <c r="C58" s="616">
        <v>65093</v>
      </c>
      <c r="D58" s="617" t="s">
        <v>586</v>
      </c>
      <c r="E58" s="96" t="s">
        <v>587</v>
      </c>
      <c r="F58" s="96" t="s">
        <v>141</v>
      </c>
      <c r="G58" s="188">
        <f t="shared" si="3"/>
        <v>1</v>
      </c>
      <c r="H58" s="189" t="s">
        <v>101</v>
      </c>
      <c r="I58" s="188">
        <f t="shared" si="4"/>
        <v>1</v>
      </c>
      <c r="J58" s="188" t="e">
        <f>+IF(#REF!="Issued",1,IF(#REF!="Not Issued",2,"Nil"))</f>
        <v>#REF!</v>
      </c>
      <c r="K58" s="188" t="s">
        <v>510</v>
      </c>
      <c r="L58" s="190"/>
    </row>
    <row r="59" spans="1:12" x14ac:dyDescent="0.2">
      <c r="A59" s="187">
        <f t="shared" si="2"/>
        <v>55</v>
      </c>
      <c r="B59" s="615" t="s">
        <v>589</v>
      </c>
      <c r="C59" s="616">
        <v>65094</v>
      </c>
      <c r="D59" s="617" t="s">
        <v>590</v>
      </c>
      <c r="E59" s="96" t="s">
        <v>591</v>
      </c>
      <c r="F59" s="96" t="s">
        <v>141</v>
      </c>
      <c r="G59" s="188">
        <f t="shared" si="3"/>
        <v>1</v>
      </c>
      <c r="H59" s="189" t="s">
        <v>101</v>
      </c>
      <c r="I59" s="188">
        <f t="shared" si="4"/>
        <v>1</v>
      </c>
      <c r="J59" s="188" t="e">
        <f>+IF(#REF!="Issued",1,IF(#REF!="Not Issued",2,"Nil"))</f>
        <v>#REF!</v>
      </c>
      <c r="K59" s="188" t="s">
        <v>514</v>
      </c>
      <c r="L59" s="190"/>
    </row>
    <row r="60" spans="1:12" x14ac:dyDescent="0.2">
      <c r="A60" s="187">
        <f t="shared" si="2"/>
        <v>56</v>
      </c>
      <c r="B60" s="615" t="s">
        <v>605</v>
      </c>
      <c r="C60" s="616">
        <v>65098</v>
      </c>
      <c r="D60" s="617" t="s">
        <v>606</v>
      </c>
      <c r="E60" s="96" t="s">
        <v>607</v>
      </c>
      <c r="F60" s="96" t="s">
        <v>141</v>
      </c>
      <c r="G60" s="188">
        <f t="shared" si="3"/>
        <v>1</v>
      </c>
      <c r="H60" s="189" t="s">
        <v>101</v>
      </c>
      <c r="I60" s="188">
        <f t="shared" si="4"/>
        <v>1</v>
      </c>
      <c r="J60" s="188" t="e">
        <f>+IF(#REF!="Issued",1,IF(#REF!="Not Issued",2,"Nil"))</f>
        <v>#REF!</v>
      </c>
      <c r="K60" s="188" t="s">
        <v>518</v>
      </c>
      <c r="L60" s="190"/>
    </row>
    <row r="61" spans="1:12" ht="15.95" customHeight="1" x14ac:dyDescent="0.2">
      <c r="A61" s="187">
        <f t="shared" si="2"/>
        <v>57</v>
      </c>
      <c r="B61" s="615" t="s">
        <v>613</v>
      </c>
      <c r="C61" s="616">
        <v>65100</v>
      </c>
      <c r="D61" s="617" t="s">
        <v>614</v>
      </c>
      <c r="E61" s="96" t="s">
        <v>615</v>
      </c>
      <c r="F61" s="96" t="s">
        <v>141</v>
      </c>
      <c r="G61" s="188">
        <f t="shared" si="3"/>
        <v>1</v>
      </c>
      <c r="H61" s="189" t="s">
        <v>101</v>
      </c>
      <c r="I61" s="188">
        <f t="shared" si="4"/>
        <v>1</v>
      </c>
      <c r="J61" s="188" t="e">
        <f>+IF(#REF!="Issued",1,IF(#REF!="Not Issued",2,"Nil"))</f>
        <v>#REF!</v>
      </c>
      <c r="K61" s="188" t="s">
        <v>522</v>
      </c>
      <c r="L61" s="190"/>
    </row>
    <row r="62" spans="1:12" ht="15.95" customHeight="1" x14ac:dyDescent="0.2">
      <c r="A62" s="187">
        <f t="shared" si="2"/>
        <v>58</v>
      </c>
      <c r="B62" s="615" t="s">
        <v>617</v>
      </c>
      <c r="C62" s="616">
        <v>65101</v>
      </c>
      <c r="D62" s="617" t="s">
        <v>618</v>
      </c>
      <c r="E62" s="96" t="s">
        <v>619</v>
      </c>
      <c r="F62" s="96" t="s">
        <v>166</v>
      </c>
      <c r="G62" s="188">
        <f t="shared" si="3"/>
        <v>2</v>
      </c>
      <c r="H62" s="189" t="s">
        <v>101</v>
      </c>
      <c r="I62" s="188">
        <f t="shared" si="4"/>
        <v>1</v>
      </c>
      <c r="J62" s="188" t="e">
        <f>+IF(#REF!="Issued",1,IF(#REF!="Not Issued",2,"Nil"))</f>
        <v>#REF!</v>
      </c>
      <c r="K62" s="188" t="s">
        <v>526</v>
      </c>
      <c r="L62" s="190"/>
    </row>
    <row r="63" spans="1:12" x14ac:dyDescent="0.2">
      <c r="A63" s="187">
        <f t="shared" si="2"/>
        <v>59</v>
      </c>
      <c r="B63" s="615" t="s">
        <v>641</v>
      </c>
      <c r="C63" s="616">
        <v>65106</v>
      </c>
      <c r="D63" s="617" t="s">
        <v>642</v>
      </c>
      <c r="E63" s="96" t="s">
        <v>643</v>
      </c>
      <c r="F63" s="96" t="s">
        <v>141</v>
      </c>
      <c r="G63" s="188">
        <f t="shared" si="3"/>
        <v>1</v>
      </c>
      <c r="H63" s="189" t="s">
        <v>101</v>
      </c>
      <c r="I63" s="188">
        <f t="shared" si="4"/>
        <v>1</v>
      </c>
      <c r="J63" s="188" t="e">
        <f>+IF(#REF!="Issued",1,IF(#REF!="Not Issued",2,"Nil"))</f>
        <v>#REF!</v>
      </c>
      <c r="K63" s="188" t="s">
        <v>530</v>
      </c>
      <c r="L63" s="190"/>
    </row>
    <row r="64" spans="1:12" ht="15.95" customHeight="1" x14ac:dyDescent="0.2">
      <c r="A64" s="187">
        <f t="shared" si="2"/>
        <v>60</v>
      </c>
      <c r="B64" s="615" t="s">
        <v>645</v>
      </c>
      <c r="C64" s="616">
        <v>65107</v>
      </c>
      <c r="D64" s="617" t="s">
        <v>646</v>
      </c>
      <c r="E64" s="96" t="s">
        <v>647</v>
      </c>
      <c r="F64" s="96" t="s">
        <v>141</v>
      </c>
      <c r="G64" s="188">
        <f t="shared" si="3"/>
        <v>1</v>
      </c>
      <c r="H64" s="189" t="s">
        <v>101</v>
      </c>
      <c r="I64" s="188">
        <f t="shared" si="4"/>
        <v>1</v>
      </c>
      <c r="J64" s="188" t="e">
        <f>+IF(#REF!="Issued",1,IF(#REF!="Not Issued",2,"Nil"))</f>
        <v>#REF!</v>
      </c>
      <c r="K64" s="188" t="s">
        <v>534</v>
      </c>
      <c r="L64" s="190"/>
    </row>
    <row r="65" spans="1:12" ht="15.95" customHeight="1" x14ac:dyDescent="0.2">
      <c r="A65" s="187">
        <f t="shared" si="2"/>
        <v>61</v>
      </c>
      <c r="B65" s="615" t="s">
        <v>649</v>
      </c>
      <c r="C65" s="616">
        <v>65108</v>
      </c>
      <c r="D65" s="617" t="s">
        <v>650</v>
      </c>
      <c r="E65" s="96" t="s">
        <v>651</v>
      </c>
      <c r="F65" s="96" t="s">
        <v>141</v>
      </c>
      <c r="G65" s="188">
        <f t="shared" si="3"/>
        <v>1</v>
      </c>
      <c r="H65" s="189" t="s">
        <v>101</v>
      </c>
      <c r="I65" s="188">
        <f t="shared" si="4"/>
        <v>1</v>
      </c>
      <c r="J65" s="188" t="e">
        <f>+IF(#REF!="Issued",1,IF(#REF!="Not Issued",2,"Nil"))</f>
        <v>#REF!</v>
      </c>
      <c r="K65" s="188" t="s">
        <v>538</v>
      </c>
      <c r="L65" s="190"/>
    </row>
    <row r="66" spans="1:12" ht="15.95" customHeight="1" x14ac:dyDescent="0.2">
      <c r="A66" s="187">
        <f t="shared" si="2"/>
        <v>62</v>
      </c>
      <c r="B66" s="615" t="s">
        <v>653</v>
      </c>
      <c r="C66" s="616">
        <v>65109</v>
      </c>
      <c r="D66" s="617" t="s">
        <v>654</v>
      </c>
      <c r="E66" s="96" t="s">
        <v>655</v>
      </c>
      <c r="F66" s="96" t="s">
        <v>141</v>
      </c>
      <c r="G66" s="188">
        <f t="shared" si="3"/>
        <v>1</v>
      </c>
      <c r="H66" s="189" t="s">
        <v>101</v>
      </c>
      <c r="I66" s="188">
        <f t="shared" si="4"/>
        <v>1</v>
      </c>
      <c r="J66" s="188" t="e">
        <f>+IF(#REF!="Issued",1,IF(#REF!="Not Issued",2,"Nil"))</f>
        <v>#REF!</v>
      </c>
      <c r="K66" s="188" t="s">
        <v>541</v>
      </c>
      <c r="L66" s="190"/>
    </row>
    <row r="67" spans="1:12" ht="15.95" customHeight="1" x14ac:dyDescent="0.2">
      <c r="A67" s="187">
        <f t="shared" si="2"/>
        <v>63</v>
      </c>
      <c r="B67" s="615" t="s">
        <v>657</v>
      </c>
      <c r="C67" s="616">
        <v>65110</v>
      </c>
      <c r="D67" s="617" t="s">
        <v>658</v>
      </c>
      <c r="E67" s="96" t="s">
        <v>583</v>
      </c>
      <c r="F67" s="96" t="s">
        <v>141</v>
      </c>
      <c r="G67" s="188">
        <f t="shared" si="3"/>
        <v>1</v>
      </c>
      <c r="H67" s="189" t="s">
        <v>101</v>
      </c>
      <c r="I67" s="188">
        <f t="shared" si="4"/>
        <v>1</v>
      </c>
      <c r="J67" s="188" t="e">
        <f>+IF(#REF!="Issued",1,IF(#REF!="Not Issued",2,"Nil"))</f>
        <v>#REF!</v>
      </c>
      <c r="K67" s="188" t="s">
        <v>545</v>
      </c>
      <c r="L67" s="190"/>
    </row>
    <row r="68" spans="1:12" ht="15.95" customHeight="1" x14ac:dyDescent="0.2">
      <c r="A68" s="187">
        <f t="shared" si="2"/>
        <v>64</v>
      </c>
      <c r="B68" s="615" t="s">
        <v>660</v>
      </c>
      <c r="C68" s="616">
        <v>65111</v>
      </c>
      <c r="D68" s="617" t="s">
        <v>661</v>
      </c>
      <c r="E68" s="96" t="s">
        <v>662</v>
      </c>
      <c r="F68" s="96" t="s">
        <v>141</v>
      </c>
      <c r="G68" s="188">
        <f t="shared" si="3"/>
        <v>1</v>
      </c>
      <c r="H68" s="189" t="s">
        <v>101</v>
      </c>
      <c r="I68" s="188">
        <f t="shared" si="4"/>
        <v>1</v>
      </c>
      <c r="J68" s="188" t="e">
        <f>+IF(#REF!="Issued",1,IF(#REF!="Not Issued",2,"Nil"))</f>
        <v>#REF!</v>
      </c>
      <c r="K68" s="188" t="s">
        <v>549</v>
      </c>
      <c r="L68" s="190"/>
    </row>
    <row r="69" spans="1:12" ht="15.95" customHeight="1" x14ac:dyDescent="0.2">
      <c r="A69" s="187">
        <f t="shared" si="2"/>
        <v>65</v>
      </c>
      <c r="B69" s="615" t="s">
        <v>664</v>
      </c>
      <c r="C69" s="616">
        <v>65112</v>
      </c>
      <c r="D69" s="617" t="s">
        <v>665</v>
      </c>
      <c r="E69" s="96" t="s">
        <v>666</v>
      </c>
      <c r="F69" s="96" t="s">
        <v>141</v>
      </c>
      <c r="G69" s="188">
        <f t="shared" ref="G69:G100" si="5">+IF(F69="M",1,IF(F69="f",2,IF(F69="Civ",3,"Error")))</f>
        <v>1</v>
      </c>
      <c r="H69" s="189" t="s">
        <v>101</v>
      </c>
      <c r="I69" s="188">
        <f t="shared" si="4"/>
        <v>1</v>
      </c>
      <c r="J69" s="188" t="e">
        <f>+IF(#REF!="Issued",1,IF(#REF!="Not Issued",2,"Nil"))</f>
        <v>#REF!</v>
      </c>
      <c r="K69" s="188" t="s">
        <v>552</v>
      </c>
      <c r="L69" s="190"/>
    </row>
    <row r="70" spans="1:12" ht="15.95" customHeight="1" x14ac:dyDescent="0.2">
      <c r="A70" s="187">
        <f t="shared" si="2"/>
        <v>66</v>
      </c>
      <c r="B70" s="615" t="s">
        <v>668</v>
      </c>
      <c r="C70" s="616">
        <v>65113</v>
      </c>
      <c r="D70" s="617" t="s">
        <v>669</v>
      </c>
      <c r="E70" s="96" t="s">
        <v>670</v>
      </c>
      <c r="F70" s="96" t="s">
        <v>141</v>
      </c>
      <c r="G70" s="188">
        <f t="shared" si="5"/>
        <v>1</v>
      </c>
      <c r="H70" s="189" t="s">
        <v>101</v>
      </c>
      <c r="I70" s="188">
        <f t="shared" si="4"/>
        <v>1</v>
      </c>
      <c r="J70" s="188" t="e">
        <f>+IF(#REF!="Issued",1,IF(#REF!="Not Issued",2,"Nil"))</f>
        <v>#REF!</v>
      </c>
      <c r="K70" s="188" t="s">
        <v>556</v>
      </c>
      <c r="L70" s="190"/>
    </row>
    <row r="71" spans="1:12" ht="15.95" customHeight="1" x14ac:dyDescent="0.2">
      <c r="A71" s="187">
        <f t="shared" si="2"/>
        <v>67</v>
      </c>
      <c r="B71" s="615" t="s">
        <v>672</v>
      </c>
      <c r="C71" s="616">
        <v>65114</v>
      </c>
      <c r="D71" s="617" t="s">
        <v>673</v>
      </c>
      <c r="E71" s="96" t="s">
        <v>674</v>
      </c>
      <c r="F71" s="96" t="s">
        <v>141</v>
      </c>
      <c r="G71" s="188">
        <f t="shared" si="5"/>
        <v>1</v>
      </c>
      <c r="H71" s="189" t="s">
        <v>101</v>
      </c>
      <c r="I71" s="188">
        <f t="shared" si="4"/>
        <v>1</v>
      </c>
      <c r="J71" s="188" t="e">
        <f>+IF(#REF!="Issued",1,IF(#REF!="Not Issued",2,"Nil"))</f>
        <v>#REF!</v>
      </c>
      <c r="K71" s="188" t="s">
        <v>560</v>
      </c>
      <c r="L71" s="190"/>
    </row>
    <row r="72" spans="1:12" ht="15.95" customHeight="1" x14ac:dyDescent="0.2">
      <c r="A72" s="187">
        <f t="shared" ref="A72:A102" si="6">+A71+1</f>
        <v>68</v>
      </c>
      <c r="B72" s="615" t="s">
        <v>676</v>
      </c>
      <c r="C72" s="616">
        <v>65115</v>
      </c>
      <c r="D72" s="617" t="s">
        <v>677</v>
      </c>
      <c r="E72" s="96" t="s">
        <v>678</v>
      </c>
      <c r="F72" s="96" t="s">
        <v>166</v>
      </c>
      <c r="G72" s="188">
        <f t="shared" si="5"/>
        <v>2</v>
      </c>
      <c r="H72" s="189" t="s">
        <v>101</v>
      </c>
      <c r="I72" s="188">
        <f t="shared" si="4"/>
        <v>1</v>
      </c>
      <c r="J72" s="188" t="e">
        <f>+IF(#REF!="Issued",1,IF(#REF!="Not Issued",2,"Nil"))</f>
        <v>#REF!</v>
      </c>
      <c r="K72" s="188" t="s">
        <v>564</v>
      </c>
      <c r="L72" s="190"/>
    </row>
    <row r="73" spans="1:12" ht="15.95" customHeight="1" x14ac:dyDescent="0.2">
      <c r="A73" s="187">
        <f t="shared" si="6"/>
        <v>69</v>
      </c>
      <c r="B73" s="615" t="s">
        <v>680</v>
      </c>
      <c r="C73" s="616">
        <v>63607</v>
      </c>
      <c r="D73" s="617" t="s">
        <v>681</v>
      </c>
      <c r="E73" s="96" t="s">
        <v>682</v>
      </c>
      <c r="F73" s="96" t="s">
        <v>141</v>
      </c>
      <c r="G73" s="188">
        <f t="shared" si="5"/>
        <v>1</v>
      </c>
      <c r="H73" s="189" t="s">
        <v>101</v>
      </c>
      <c r="I73" s="188">
        <f t="shared" si="4"/>
        <v>1</v>
      </c>
      <c r="J73" s="188" t="e">
        <f>+IF(#REF!="Issued",1,IF(#REF!="Not Issued",2,"Nil"))</f>
        <v>#REF!</v>
      </c>
      <c r="K73" s="188" t="s">
        <v>568</v>
      </c>
      <c r="L73" s="190"/>
    </row>
    <row r="74" spans="1:12" ht="15.95" customHeight="1" x14ac:dyDescent="0.2">
      <c r="A74" s="187">
        <f t="shared" si="6"/>
        <v>70</v>
      </c>
      <c r="B74" s="615" t="s">
        <v>684</v>
      </c>
      <c r="C74" s="616">
        <v>65116</v>
      </c>
      <c r="D74" s="617" t="s">
        <v>685</v>
      </c>
      <c r="E74" s="96" t="s">
        <v>686</v>
      </c>
      <c r="F74" s="96" t="s">
        <v>141</v>
      </c>
      <c r="G74" s="188">
        <f t="shared" si="5"/>
        <v>1</v>
      </c>
      <c r="H74" s="189" t="s">
        <v>101</v>
      </c>
      <c r="I74" s="188">
        <f t="shared" si="4"/>
        <v>1</v>
      </c>
      <c r="J74" s="188" t="e">
        <f>+IF(#REF!="Issued",1,IF(#REF!="Not Issued",2,"Nil"))</f>
        <v>#REF!</v>
      </c>
      <c r="K74" s="188" t="s">
        <v>572</v>
      </c>
      <c r="L74" s="190"/>
    </row>
    <row r="75" spans="1:12" ht="15.95" customHeight="1" x14ac:dyDescent="0.2">
      <c r="A75" s="187">
        <f t="shared" si="6"/>
        <v>71</v>
      </c>
      <c r="B75" s="615" t="s">
        <v>306</v>
      </c>
      <c r="C75" s="616">
        <v>65022</v>
      </c>
      <c r="D75" s="617" t="s">
        <v>307</v>
      </c>
      <c r="E75" s="96" t="s">
        <v>308</v>
      </c>
      <c r="F75" s="96" t="s">
        <v>141</v>
      </c>
      <c r="G75" s="188">
        <f t="shared" si="5"/>
        <v>1</v>
      </c>
      <c r="H75" s="189" t="s">
        <v>19</v>
      </c>
      <c r="I75" s="188">
        <f t="shared" si="4"/>
        <v>2</v>
      </c>
      <c r="J75" s="188" t="e">
        <f>+IF(#REF!="Issued",1,IF(#REF!="Not Issued",2,"Nil"))</f>
        <v>#REF!</v>
      </c>
      <c r="K75" s="188" t="s">
        <v>576</v>
      </c>
      <c r="L75" s="190"/>
    </row>
    <row r="76" spans="1:12" ht="15.95" customHeight="1" x14ac:dyDescent="0.2">
      <c r="A76" s="187">
        <f t="shared" si="6"/>
        <v>72</v>
      </c>
      <c r="B76" s="615" t="s">
        <v>345</v>
      </c>
      <c r="C76" s="616">
        <v>65032</v>
      </c>
      <c r="D76" s="617" t="s">
        <v>346</v>
      </c>
      <c r="E76" s="96" t="s">
        <v>347</v>
      </c>
      <c r="F76" s="96" t="s">
        <v>141</v>
      </c>
      <c r="G76" s="188">
        <f t="shared" si="5"/>
        <v>1</v>
      </c>
      <c r="H76" s="189" t="s">
        <v>19</v>
      </c>
      <c r="I76" s="188">
        <f t="shared" si="4"/>
        <v>2</v>
      </c>
      <c r="J76" s="188" t="e">
        <f>+IF(#REF!="Issued",1,IF(#REF!="Not Issued",2,"Nil"))</f>
        <v>#REF!</v>
      </c>
      <c r="K76" s="188" t="s">
        <v>580</v>
      </c>
      <c r="L76" s="190"/>
    </row>
    <row r="77" spans="1:12" ht="15.95" customHeight="1" x14ac:dyDescent="0.2">
      <c r="A77" s="187">
        <f t="shared" si="6"/>
        <v>73</v>
      </c>
      <c r="B77" s="615" t="s">
        <v>361</v>
      </c>
      <c r="C77" s="616">
        <v>65036</v>
      </c>
      <c r="D77" s="617" t="s">
        <v>362</v>
      </c>
      <c r="E77" s="96" t="s">
        <v>363</v>
      </c>
      <c r="F77" s="96" t="s">
        <v>141</v>
      </c>
      <c r="G77" s="188">
        <f t="shared" si="5"/>
        <v>1</v>
      </c>
      <c r="H77" s="189" t="s">
        <v>19</v>
      </c>
      <c r="I77" s="188">
        <f t="shared" si="4"/>
        <v>2</v>
      </c>
      <c r="J77" s="188" t="e">
        <f>+IF(#REF!="Issued",1,IF(#REF!="Not Issued",2,"Nil"))</f>
        <v>#REF!</v>
      </c>
      <c r="K77" s="188" t="s">
        <v>584</v>
      </c>
      <c r="L77" s="190"/>
    </row>
    <row r="78" spans="1:12" ht="15.95" customHeight="1" x14ac:dyDescent="0.2">
      <c r="A78" s="187">
        <f t="shared" si="6"/>
        <v>74</v>
      </c>
      <c r="B78" s="615" t="s">
        <v>369</v>
      </c>
      <c r="C78" s="616">
        <v>65038</v>
      </c>
      <c r="D78" s="617" t="s">
        <v>370</v>
      </c>
      <c r="E78" s="96" t="s">
        <v>371</v>
      </c>
      <c r="F78" s="96" t="s">
        <v>141</v>
      </c>
      <c r="G78" s="188">
        <f t="shared" si="5"/>
        <v>1</v>
      </c>
      <c r="H78" s="189" t="s">
        <v>19</v>
      </c>
      <c r="I78" s="188">
        <f t="shared" si="4"/>
        <v>2</v>
      </c>
      <c r="J78" s="188" t="e">
        <f>+IF(#REF!="Issued",1,IF(#REF!="Not Issued",2,"Nil"))</f>
        <v>#REF!</v>
      </c>
      <c r="K78" s="188" t="s">
        <v>588</v>
      </c>
      <c r="L78" s="190"/>
    </row>
    <row r="79" spans="1:12" ht="15.95" customHeight="1" x14ac:dyDescent="0.2">
      <c r="A79" s="187">
        <f t="shared" si="6"/>
        <v>75</v>
      </c>
      <c r="B79" s="615" t="s">
        <v>373</v>
      </c>
      <c r="C79" s="616">
        <v>65039</v>
      </c>
      <c r="D79" s="617" t="s">
        <v>374</v>
      </c>
      <c r="E79" s="96" t="s">
        <v>375</v>
      </c>
      <c r="F79" s="96" t="s">
        <v>141</v>
      </c>
      <c r="G79" s="188">
        <f t="shared" si="5"/>
        <v>1</v>
      </c>
      <c r="H79" s="189" t="s">
        <v>19</v>
      </c>
      <c r="I79" s="188">
        <f t="shared" si="4"/>
        <v>2</v>
      </c>
      <c r="J79" s="188" t="e">
        <f>+IF(#REF!="Issued",1,IF(#REF!="Not Issued",2,"Nil"))</f>
        <v>#REF!</v>
      </c>
      <c r="K79" s="188" t="s">
        <v>592</v>
      </c>
      <c r="L79" s="190"/>
    </row>
    <row r="80" spans="1:12" ht="15.95" customHeight="1" x14ac:dyDescent="0.2">
      <c r="A80" s="187">
        <f t="shared" si="6"/>
        <v>76</v>
      </c>
      <c r="B80" s="615" t="s">
        <v>377</v>
      </c>
      <c r="C80" s="616">
        <v>65040</v>
      </c>
      <c r="D80" s="617" t="s">
        <v>378</v>
      </c>
      <c r="E80" s="96" t="s">
        <v>379</v>
      </c>
      <c r="F80" s="96" t="s">
        <v>141</v>
      </c>
      <c r="G80" s="188">
        <f t="shared" si="5"/>
        <v>1</v>
      </c>
      <c r="H80" s="189" t="s">
        <v>19</v>
      </c>
      <c r="I80" s="188">
        <f t="shared" si="4"/>
        <v>2</v>
      </c>
      <c r="J80" s="188" t="e">
        <f>+IF(#REF!="Issued",1,IF(#REF!="Not Issued",2,"Nil"))</f>
        <v>#REF!</v>
      </c>
      <c r="K80" s="188" t="s">
        <v>596</v>
      </c>
      <c r="L80" s="190"/>
    </row>
    <row r="81" spans="1:12" ht="15.95" customHeight="1" x14ac:dyDescent="0.2">
      <c r="A81" s="187">
        <f t="shared" si="6"/>
        <v>77</v>
      </c>
      <c r="B81" s="615" t="s">
        <v>381</v>
      </c>
      <c r="C81" s="616">
        <v>65041</v>
      </c>
      <c r="D81" s="617" t="s">
        <v>382</v>
      </c>
      <c r="E81" s="96" t="s">
        <v>383</v>
      </c>
      <c r="F81" s="96" t="s">
        <v>141</v>
      </c>
      <c r="G81" s="188">
        <f t="shared" si="5"/>
        <v>1</v>
      </c>
      <c r="H81" s="189" t="s">
        <v>19</v>
      </c>
      <c r="I81" s="188">
        <f t="shared" si="4"/>
        <v>2</v>
      </c>
      <c r="J81" s="188" t="e">
        <f>+IF(#REF!="Issued",1,IF(#REF!="Not Issued",2,"Nil"))</f>
        <v>#REF!</v>
      </c>
      <c r="K81" s="188" t="s">
        <v>600</v>
      </c>
      <c r="L81" s="190"/>
    </row>
    <row r="82" spans="1:12" ht="15.95" customHeight="1" x14ac:dyDescent="0.2">
      <c r="A82" s="187">
        <f t="shared" si="6"/>
        <v>78</v>
      </c>
      <c r="B82" s="615" t="s">
        <v>397</v>
      </c>
      <c r="C82" s="616">
        <v>65045</v>
      </c>
      <c r="D82" s="617" t="s">
        <v>398</v>
      </c>
      <c r="E82" s="96" t="s">
        <v>295</v>
      </c>
      <c r="F82" s="96" t="s">
        <v>141</v>
      </c>
      <c r="G82" s="188">
        <f t="shared" si="5"/>
        <v>1</v>
      </c>
      <c r="H82" s="189" t="s">
        <v>19</v>
      </c>
      <c r="I82" s="188">
        <f t="shared" si="4"/>
        <v>2</v>
      </c>
      <c r="J82" s="188" t="e">
        <f>+IF(#REF!="Issued",1,IF(#REF!="Not Issued",2,"Nil"))</f>
        <v>#REF!</v>
      </c>
      <c r="K82" s="188" t="s">
        <v>604</v>
      </c>
      <c r="L82" s="190"/>
    </row>
    <row r="83" spans="1:12" ht="15.95" customHeight="1" x14ac:dyDescent="0.2">
      <c r="A83" s="187">
        <f t="shared" si="6"/>
        <v>79</v>
      </c>
      <c r="B83" s="615" t="s">
        <v>404</v>
      </c>
      <c r="C83" s="616">
        <v>65047</v>
      </c>
      <c r="D83" s="617" t="s">
        <v>405</v>
      </c>
      <c r="E83" s="96" t="s">
        <v>406</v>
      </c>
      <c r="F83" s="96" t="s">
        <v>141</v>
      </c>
      <c r="G83" s="188">
        <f t="shared" si="5"/>
        <v>1</v>
      </c>
      <c r="H83" s="189" t="s">
        <v>19</v>
      </c>
      <c r="I83" s="188">
        <f t="shared" si="4"/>
        <v>2</v>
      </c>
      <c r="J83" s="188" t="e">
        <f>+IF(#REF!="Issued",1,IF(#REF!="Not Issued",2,"Nil"))</f>
        <v>#REF!</v>
      </c>
      <c r="K83" s="188" t="s">
        <v>608</v>
      </c>
      <c r="L83" s="190"/>
    </row>
    <row r="84" spans="1:12" ht="15.95" customHeight="1" x14ac:dyDescent="0.2">
      <c r="A84" s="187">
        <f t="shared" si="6"/>
        <v>80</v>
      </c>
      <c r="B84" s="615" t="s">
        <v>459</v>
      </c>
      <c r="C84" s="616">
        <v>65060</v>
      </c>
      <c r="D84" s="617" t="s">
        <v>460</v>
      </c>
      <c r="E84" s="96" t="s">
        <v>461</v>
      </c>
      <c r="F84" s="96" t="s">
        <v>141</v>
      </c>
      <c r="G84" s="188">
        <f t="shared" si="5"/>
        <v>1</v>
      </c>
      <c r="H84" s="189" t="s">
        <v>19</v>
      </c>
      <c r="I84" s="188">
        <f t="shared" si="4"/>
        <v>2</v>
      </c>
      <c r="J84" s="188" t="e">
        <f>+IF(#REF!="Issued",1,IF(#REF!="Not Issued",2,"Nil"))</f>
        <v>#REF!</v>
      </c>
      <c r="K84" s="188" t="s">
        <v>612</v>
      </c>
      <c r="L84" s="190"/>
    </row>
    <row r="85" spans="1:12" ht="15.95" customHeight="1" x14ac:dyDescent="0.2">
      <c r="A85" s="187">
        <f t="shared" si="6"/>
        <v>81</v>
      </c>
      <c r="B85" s="615" t="s">
        <v>463</v>
      </c>
      <c r="C85" s="616">
        <v>65061</v>
      </c>
      <c r="D85" s="617" t="s">
        <v>464</v>
      </c>
      <c r="E85" s="96" t="s">
        <v>465</v>
      </c>
      <c r="F85" s="96" t="s">
        <v>141</v>
      </c>
      <c r="G85" s="188">
        <f t="shared" si="5"/>
        <v>1</v>
      </c>
      <c r="H85" s="189" t="s">
        <v>19</v>
      </c>
      <c r="I85" s="188">
        <f t="shared" si="4"/>
        <v>2</v>
      </c>
      <c r="J85" s="188" t="e">
        <f>+IF(#REF!="Issued",1,IF(#REF!="Not Issued",2,"Nil"))</f>
        <v>#REF!</v>
      </c>
      <c r="K85" s="188" t="s">
        <v>616</v>
      </c>
      <c r="L85" s="190"/>
    </row>
    <row r="86" spans="1:12" ht="15.95" customHeight="1" x14ac:dyDescent="0.2">
      <c r="A86" s="187">
        <f t="shared" si="6"/>
        <v>82</v>
      </c>
      <c r="B86" s="615" t="s">
        <v>467</v>
      </c>
      <c r="C86" s="616">
        <v>65062</v>
      </c>
      <c r="D86" s="617" t="s">
        <v>468</v>
      </c>
      <c r="E86" s="96" t="s">
        <v>469</v>
      </c>
      <c r="F86" s="96" t="s">
        <v>141</v>
      </c>
      <c r="G86" s="188">
        <f t="shared" si="5"/>
        <v>1</v>
      </c>
      <c r="H86" s="189" t="s">
        <v>19</v>
      </c>
      <c r="I86" s="188">
        <f t="shared" si="4"/>
        <v>2</v>
      </c>
      <c r="J86" s="188" t="e">
        <f>+IF(#REF!="Issued",1,IF(#REF!="Not Issued",2,"Nil"))</f>
        <v>#REF!</v>
      </c>
      <c r="K86" s="188" t="s">
        <v>620</v>
      </c>
      <c r="L86" s="190"/>
    </row>
    <row r="87" spans="1:12" ht="15.95" customHeight="1" x14ac:dyDescent="0.2">
      <c r="A87" s="187">
        <f t="shared" si="6"/>
        <v>83</v>
      </c>
      <c r="B87" s="615" t="s">
        <v>485</v>
      </c>
      <c r="C87" s="616">
        <v>65067</v>
      </c>
      <c r="D87" s="617" t="s">
        <v>486</v>
      </c>
      <c r="E87" s="96" t="s">
        <v>335</v>
      </c>
      <c r="F87" s="96" t="s">
        <v>141</v>
      </c>
      <c r="G87" s="188">
        <f t="shared" si="5"/>
        <v>1</v>
      </c>
      <c r="H87" s="189" t="s">
        <v>19</v>
      </c>
      <c r="I87" s="188">
        <f t="shared" si="4"/>
        <v>2</v>
      </c>
      <c r="J87" s="188" t="e">
        <f>+IF(#REF!="Issued",1,IF(#REF!="Not Issued",2,"Nil"))</f>
        <v>#REF!</v>
      </c>
      <c r="K87" s="188" t="s">
        <v>624</v>
      </c>
      <c r="L87" s="190"/>
    </row>
    <row r="88" spans="1:12" ht="15.95" customHeight="1" x14ac:dyDescent="0.2">
      <c r="A88" s="187">
        <f t="shared" si="6"/>
        <v>84</v>
      </c>
      <c r="B88" s="615" t="s">
        <v>488</v>
      </c>
      <c r="C88" s="616">
        <v>65068</v>
      </c>
      <c r="D88" s="617" t="s">
        <v>489</v>
      </c>
      <c r="E88" s="96" t="s">
        <v>490</v>
      </c>
      <c r="F88" s="96" t="s">
        <v>141</v>
      </c>
      <c r="G88" s="188">
        <f t="shared" si="5"/>
        <v>1</v>
      </c>
      <c r="H88" s="189" t="s">
        <v>19</v>
      </c>
      <c r="I88" s="188">
        <f t="shared" si="4"/>
        <v>2</v>
      </c>
      <c r="J88" s="188" t="e">
        <f>+IF(#REF!="Issued",1,IF(#REF!="Not Issued",2,"Nil"))</f>
        <v>#REF!</v>
      </c>
      <c r="K88" s="188" t="s">
        <v>628</v>
      </c>
      <c r="L88" s="190"/>
    </row>
    <row r="89" spans="1:12" ht="15.95" customHeight="1" x14ac:dyDescent="0.2">
      <c r="A89" s="187">
        <f t="shared" si="6"/>
        <v>85</v>
      </c>
      <c r="B89" s="615" t="s">
        <v>507</v>
      </c>
      <c r="C89" s="616">
        <v>65073</v>
      </c>
      <c r="D89" s="617" t="s">
        <v>508</v>
      </c>
      <c r="E89" s="96" t="s">
        <v>509</v>
      </c>
      <c r="F89" s="96" t="s">
        <v>141</v>
      </c>
      <c r="G89" s="188">
        <f t="shared" si="5"/>
        <v>1</v>
      </c>
      <c r="H89" s="189" t="s">
        <v>19</v>
      </c>
      <c r="I89" s="188">
        <f t="shared" si="4"/>
        <v>2</v>
      </c>
      <c r="J89" s="188" t="e">
        <f>+IF(#REF!="Issued",1,IF(#REF!="Not Issued",2,"Nil"))</f>
        <v>#REF!</v>
      </c>
      <c r="K89" s="188" t="s">
        <v>632</v>
      </c>
      <c r="L89" s="190"/>
    </row>
    <row r="90" spans="1:12" ht="15.95" customHeight="1" x14ac:dyDescent="0.2">
      <c r="A90" s="187">
        <f t="shared" si="6"/>
        <v>86</v>
      </c>
      <c r="B90" s="615" t="s">
        <v>523</v>
      </c>
      <c r="C90" s="616">
        <v>65077</v>
      </c>
      <c r="D90" s="617" t="s">
        <v>524</v>
      </c>
      <c r="E90" s="96" t="s">
        <v>525</v>
      </c>
      <c r="F90" s="96" t="s">
        <v>141</v>
      </c>
      <c r="G90" s="188">
        <f t="shared" si="5"/>
        <v>1</v>
      </c>
      <c r="H90" s="189" t="s">
        <v>19</v>
      </c>
      <c r="I90" s="188">
        <f t="shared" si="4"/>
        <v>2</v>
      </c>
      <c r="J90" s="188" t="e">
        <f>+IF(#REF!="Issued",1,IF(#REF!="Not Issued",2,"Nil"))</f>
        <v>#REF!</v>
      </c>
      <c r="K90" s="188" t="s">
        <v>636</v>
      </c>
      <c r="L90" s="190"/>
    </row>
    <row r="91" spans="1:12" ht="15.95" customHeight="1" x14ac:dyDescent="0.2">
      <c r="A91" s="187">
        <f t="shared" si="6"/>
        <v>87</v>
      </c>
      <c r="B91" s="615" t="s">
        <v>535</v>
      </c>
      <c r="C91" s="616">
        <v>65080</v>
      </c>
      <c r="D91" s="617" t="s">
        <v>536</v>
      </c>
      <c r="E91" s="96" t="s">
        <v>537</v>
      </c>
      <c r="F91" s="96" t="s">
        <v>141</v>
      </c>
      <c r="G91" s="188">
        <f t="shared" si="5"/>
        <v>1</v>
      </c>
      <c r="H91" s="189" t="s">
        <v>19</v>
      </c>
      <c r="I91" s="188">
        <f t="shared" si="4"/>
        <v>2</v>
      </c>
      <c r="J91" s="188" t="e">
        <f>+IF(#REF!="Issued",1,IF(#REF!="Not Issued",2,"Nil"))</f>
        <v>#REF!</v>
      </c>
      <c r="K91" s="188" t="s">
        <v>640</v>
      </c>
      <c r="L91" s="190"/>
    </row>
    <row r="92" spans="1:12" ht="15.95" customHeight="1" x14ac:dyDescent="0.2">
      <c r="A92" s="187">
        <f t="shared" si="6"/>
        <v>88</v>
      </c>
      <c r="B92" s="615" t="s">
        <v>542</v>
      </c>
      <c r="C92" s="616">
        <v>65082</v>
      </c>
      <c r="D92" s="617" t="s">
        <v>543</v>
      </c>
      <c r="E92" s="96" t="s">
        <v>544</v>
      </c>
      <c r="F92" s="96" t="s">
        <v>141</v>
      </c>
      <c r="G92" s="188">
        <f t="shared" si="5"/>
        <v>1</v>
      </c>
      <c r="H92" s="189" t="s">
        <v>19</v>
      </c>
      <c r="I92" s="188">
        <f t="shared" si="4"/>
        <v>2</v>
      </c>
      <c r="J92" s="188" t="e">
        <f>+IF(#REF!="Issued",1,IF(#REF!="Not Issued",2,"Nil"))</f>
        <v>#REF!</v>
      </c>
      <c r="K92" s="188" t="s">
        <v>644</v>
      </c>
      <c r="L92" s="190"/>
    </row>
    <row r="93" spans="1:12" ht="15.95" customHeight="1" x14ac:dyDescent="0.2">
      <c r="A93" s="187">
        <f t="shared" si="6"/>
        <v>89</v>
      </c>
      <c r="B93" s="615" t="s">
        <v>550</v>
      </c>
      <c r="C93" s="616">
        <v>65084</v>
      </c>
      <c r="D93" s="617" t="s">
        <v>362</v>
      </c>
      <c r="E93" s="96" t="s">
        <v>551</v>
      </c>
      <c r="F93" s="96" t="s">
        <v>141</v>
      </c>
      <c r="G93" s="188">
        <f t="shared" si="5"/>
        <v>1</v>
      </c>
      <c r="H93" s="189" t="s">
        <v>19</v>
      </c>
      <c r="I93" s="188">
        <f t="shared" si="4"/>
        <v>2</v>
      </c>
      <c r="J93" s="188" t="e">
        <f>+IF(#REF!="Issued",1,IF(#REF!="Not Issued",2,"Nil"))</f>
        <v>#REF!</v>
      </c>
      <c r="K93" s="188" t="s">
        <v>648</v>
      </c>
      <c r="L93" s="190"/>
    </row>
    <row r="94" spans="1:12" ht="15.95" customHeight="1" x14ac:dyDescent="0.2">
      <c r="A94" s="187">
        <f t="shared" si="6"/>
        <v>90</v>
      </c>
      <c r="B94" s="615" t="s">
        <v>581</v>
      </c>
      <c r="C94" s="616">
        <v>65092</v>
      </c>
      <c r="D94" s="617" t="s">
        <v>582</v>
      </c>
      <c r="E94" s="96" t="s">
        <v>583</v>
      </c>
      <c r="F94" s="96" t="s">
        <v>141</v>
      </c>
      <c r="G94" s="188">
        <f t="shared" si="5"/>
        <v>1</v>
      </c>
      <c r="H94" s="189" t="s">
        <v>19</v>
      </c>
      <c r="I94" s="188">
        <f t="shared" si="4"/>
        <v>2</v>
      </c>
      <c r="J94" s="188" t="e">
        <f>+IF(#REF!="Issued",1,IF(#REF!="Not Issued",2,"Nil"))</f>
        <v>#REF!</v>
      </c>
      <c r="K94" s="188" t="s">
        <v>652</v>
      </c>
      <c r="L94" s="190"/>
    </row>
    <row r="95" spans="1:12" ht="15.95" customHeight="1" x14ac:dyDescent="0.2">
      <c r="A95" s="187">
        <f t="shared" si="6"/>
        <v>91</v>
      </c>
      <c r="B95" s="615" t="s">
        <v>593</v>
      </c>
      <c r="C95" s="616">
        <v>65095</v>
      </c>
      <c r="D95" s="617" t="s">
        <v>594</v>
      </c>
      <c r="E95" s="96" t="s">
        <v>595</v>
      </c>
      <c r="F95" s="96" t="s">
        <v>141</v>
      </c>
      <c r="G95" s="188">
        <f t="shared" si="5"/>
        <v>1</v>
      </c>
      <c r="H95" s="189" t="s">
        <v>19</v>
      </c>
      <c r="I95" s="188">
        <f t="shared" si="4"/>
        <v>2</v>
      </c>
      <c r="J95" s="188" t="e">
        <f>+IF(#REF!="Issued",1,IF(#REF!="Not Issued",2,"Nil"))</f>
        <v>#REF!</v>
      </c>
      <c r="K95" s="188" t="s">
        <v>656</v>
      </c>
      <c r="L95" s="190"/>
    </row>
    <row r="96" spans="1:12" ht="15.95" customHeight="1" x14ac:dyDescent="0.2">
      <c r="A96" s="187">
        <f t="shared" si="6"/>
        <v>92</v>
      </c>
      <c r="B96" s="615" t="s">
        <v>597</v>
      </c>
      <c r="C96" s="616">
        <v>65096</v>
      </c>
      <c r="D96" s="617" t="s">
        <v>598</v>
      </c>
      <c r="E96" s="96" t="s">
        <v>599</v>
      </c>
      <c r="F96" s="96" t="s">
        <v>141</v>
      </c>
      <c r="G96" s="188">
        <f t="shared" si="5"/>
        <v>1</v>
      </c>
      <c r="H96" s="189" t="s">
        <v>19</v>
      </c>
      <c r="I96" s="188">
        <f t="shared" si="4"/>
        <v>2</v>
      </c>
      <c r="J96" s="188" t="e">
        <f>+IF(#REF!="Issued",1,IF(#REF!="Not Issued",2,"Nil"))</f>
        <v>#REF!</v>
      </c>
      <c r="K96" s="188" t="s">
        <v>659</v>
      </c>
      <c r="L96" s="190"/>
    </row>
    <row r="97" spans="1:12" ht="15.95" customHeight="1" x14ac:dyDescent="0.2">
      <c r="A97" s="187">
        <f t="shared" si="6"/>
        <v>93</v>
      </c>
      <c r="B97" s="615" t="s">
        <v>601</v>
      </c>
      <c r="C97" s="616">
        <v>65097</v>
      </c>
      <c r="D97" s="617" t="s">
        <v>602</v>
      </c>
      <c r="E97" s="96" t="s">
        <v>603</v>
      </c>
      <c r="F97" s="96" t="s">
        <v>141</v>
      </c>
      <c r="G97" s="188">
        <f t="shared" si="5"/>
        <v>1</v>
      </c>
      <c r="H97" s="189" t="s">
        <v>19</v>
      </c>
      <c r="I97" s="188">
        <f t="shared" si="4"/>
        <v>2</v>
      </c>
      <c r="J97" s="188" t="e">
        <f>+IF(#REF!="Issued",1,IF(#REF!="Not Issued",2,"Nil"))</f>
        <v>#REF!</v>
      </c>
      <c r="K97" s="188" t="s">
        <v>663</v>
      </c>
      <c r="L97" s="190"/>
    </row>
    <row r="98" spans="1:12" ht="15.95" customHeight="1" x14ac:dyDescent="0.2">
      <c r="A98" s="187">
        <f t="shared" si="6"/>
        <v>94</v>
      </c>
      <c r="B98" s="615" t="s">
        <v>609</v>
      </c>
      <c r="C98" s="616">
        <v>65099</v>
      </c>
      <c r="D98" s="617" t="s">
        <v>610</v>
      </c>
      <c r="E98" s="96" t="s">
        <v>611</v>
      </c>
      <c r="F98" s="96" t="s">
        <v>141</v>
      </c>
      <c r="G98" s="188">
        <f t="shared" si="5"/>
        <v>1</v>
      </c>
      <c r="H98" s="189" t="s">
        <v>19</v>
      </c>
      <c r="I98" s="188">
        <f t="shared" si="4"/>
        <v>2</v>
      </c>
      <c r="J98" s="188" t="e">
        <f>+IF(#REF!="Issued",1,IF(#REF!="Not Issued",2,"Nil"))</f>
        <v>#REF!</v>
      </c>
      <c r="K98" s="188" t="s">
        <v>667</v>
      </c>
      <c r="L98" s="190"/>
    </row>
    <row r="99" spans="1:12" ht="15.95" customHeight="1" x14ac:dyDescent="0.2">
      <c r="A99" s="187">
        <f t="shared" si="6"/>
        <v>95</v>
      </c>
      <c r="B99" s="615" t="s">
        <v>621</v>
      </c>
      <c r="C99" s="616">
        <v>57314</v>
      </c>
      <c r="D99" s="617" t="s">
        <v>622</v>
      </c>
      <c r="E99" s="96" t="s">
        <v>623</v>
      </c>
      <c r="F99" s="96" t="s">
        <v>141</v>
      </c>
      <c r="G99" s="188">
        <f t="shared" si="5"/>
        <v>1</v>
      </c>
      <c r="H99" s="189" t="s">
        <v>19</v>
      </c>
      <c r="I99" s="188">
        <f t="shared" si="4"/>
        <v>2</v>
      </c>
      <c r="J99" s="188" t="e">
        <f>+IF(#REF!="Issued",1,IF(#REF!="Not Issued",2,"Nil"))</f>
        <v>#REF!</v>
      </c>
      <c r="K99" s="188" t="s">
        <v>671</v>
      </c>
      <c r="L99" s="190"/>
    </row>
    <row r="100" spans="1:12" ht="15.95" customHeight="1" x14ac:dyDescent="0.2">
      <c r="A100" s="187">
        <f t="shared" si="6"/>
        <v>96</v>
      </c>
      <c r="B100" s="615" t="s">
        <v>625</v>
      </c>
      <c r="C100" s="616">
        <v>65102</v>
      </c>
      <c r="D100" s="617" t="s">
        <v>626</v>
      </c>
      <c r="E100" s="96" t="s">
        <v>627</v>
      </c>
      <c r="F100" s="96" t="s">
        <v>141</v>
      </c>
      <c r="G100" s="188">
        <f t="shared" si="5"/>
        <v>1</v>
      </c>
      <c r="H100" s="189" t="s">
        <v>19</v>
      </c>
      <c r="I100" s="188">
        <f t="shared" si="4"/>
        <v>2</v>
      </c>
      <c r="J100" s="188" t="e">
        <f>+IF(#REF!="Issued",1,IF(#REF!="Not Issued",2,"Nil"))</f>
        <v>#REF!</v>
      </c>
      <c r="K100" s="188" t="s">
        <v>675</v>
      </c>
      <c r="L100" s="190"/>
    </row>
    <row r="101" spans="1:12" ht="15.95" customHeight="1" x14ac:dyDescent="0.2">
      <c r="A101" s="187">
        <f t="shared" si="6"/>
        <v>97</v>
      </c>
      <c r="B101" s="615" t="s">
        <v>629</v>
      </c>
      <c r="C101" s="616">
        <v>65103</v>
      </c>
      <c r="D101" s="617" t="s">
        <v>630</v>
      </c>
      <c r="E101" s="96" t="s">
        <v>631</v>
      </c>
      <c r="F101" s="96" t="s">
        <v>141</v>
      </c>
      <c r="G101" s="188">
        <f t="shared" ref="G101:G103" si="7">+IF(F101="M",1,IF(F101="f",2,IF(F101="Civ",3,"Error")))</f>
        <v>1</v>
      </c>
      <c r="H101" s="189" t="s">
        <v>19</v>
      </c>
      <c r="I101" s="188">
        <f t="shared" ref="I101:I103" si="8">+IF(H101="Studying",5,IF(H101="Complete",1,IF(H101="Incomplete",2,IF(H101="Left",3,IF(H101="Dropped",4,"Error")))))</f>
        <v>2</v>
      </c>
      <c r="J101" s="188" t="e">
        <f>+IF(#REF!="Issued",1,IF(#REF!="Not Issued",2,"Nil"))</f>
        <v>#REF!</v>
      </c>
      <c r="K101" s="188" t="s">
        <v>679</v>
      </c>
      <c r="L101" s="190"/>
    </row>
    <row r="102" spans="1:12" ht="15.95" customHeight="1" x14ac:dyDescent="0.2">
      <c r="A102" s="187">
        <f t="shared" si="6"/>
        <v>98</v>
      </c>
      <c r="B102" s="615" t="s">
        <v>633</v>
      </c>
      <c r="C102" s="616">
        <v>65104</v>
      </c>
      <c r="D102" s="617" t="s">
        <v>634</v>
      </c>
      <c r="E102" s="96" t="s">
        <v>635</v>
      </c>
      <c r="F102" s="96" t="s">
        <v>141</v>
      </c>
      <c r="G102" s="188">
        <f t="shared" si="7"/>
        <v>1</v>
      </c>
      <c r="H102" s="189" t="s">
        <v>19</v>
      </c>
      <c r="I102" s="188">
        <f t="shared" si="8"/>
        <v>2</v>
      </c>
      <c r="J102" s="188" t="e">
        <f>+IF(#REF!="Issued",1,IF(#REF!="Not Issued",2,"Nil"))</f>
        <v>#REF!</v>
      </c>
      <c r="K102" s="188" t="s">
        <v>683</v>
      </c>
      <c r="L102" s="190"/>
    </row>
    <row r="103" spans="1:12" ht="15.95" customHeight="1" x14ac:dyDescent="0.2">
      <c r="A103" s="187">
        <f>+A101+1</f>
        <v>98</v>
      </c>
      <c r="B103" s="615" t="s">
        <v>637</v>
      </c>
      <c r="C103" s="616">
        <v>65105</v>
      </c>
      <c r="D103" s="617" t="s">
        <v>638</v>
      </c>
      <c r="E103" s="96" t="s">
        <v>639</v>
      </c>
      <c r="F103" s="96" t="s">
        <v>141</v>
      </c>
      <c r="G103" s="188">
        <f t="shared" si="7"/>
        <v>1</v>
      </c>
      <c r="H103" s="189" t="s">
        <v>19</v>
      </c>
      <c r="I103" s="188">
        <f t="shared" si="8"/>
        <v>2</v>
      </c>
      <c r="J103" s="188" t="e">
        <f>+IF(#REF!="Issued",1,IF(#REF!="Not Issued",2,"Nil"))</f>
        <v>#REF!</v>
      </c>
      <c r="K103" s="188" t="s">
        <v>683</v>
      </c>
      <c r="L103" s="190"/>
    </row>
    <row r="104" spans="1:12" ht="16.5" thickBot="1" x14ac:dyDescent="0.3"/>
    <row r="105" spans="1:12" s="209" customFormat="1" ht="15.95" customHeight="1" x14ac:dyDescent="0.2">
      <c r="A105" s="199" t="s">
        <v>687</v>
      </c>
      <c r="B105" s="200">
        <f>+COUNTIF(G5:G103,1)</f>
        <v>89</v>
      </c>
      <c r="C105" s="201"/>
      <c r="D105" s="202" t="s">
        <v>101</v>
      </c>
      <c r="E105" s="203"/>
      <c r="F105" s="204"/>
      <c r="G105" s="205"/>
      <c r="H105" s="200">
        <f>+COUNTIF(I5:I103,1)</f>
        <v>70</v>
      </c>
      <c r="I105" s="206"/>
      <c r="J105" s="207"/>
      <c r="K105" s="208"/>
      <c r="L105" s="208"/>
    </row>
    <row r="106" spans="1:12" s="209" customFormat="1" ht="15.95" customHeight="1" x14ac:dyDescent="0.2">
      <c r="A106" s="210" t="s">
        <v>112</v>
      </c>
      <c r="B106" s="211">
        <f>+COUNTIF(G5:G103,2)</f>
        <v>10</v>
      </c>
      <c r="C106" s="212"/>
      <c r="D106" s="213" t="s">
        <v>19</v>
      </c>
      <c r="E106" s="214"/>
      <c r="F106" s="208"/>
      <c r="G106" s="215"/>
      <c r="H106" s="211">
        <f>+COUNTIF(I5:I103,2)</f>
        <v>29</v>
      </c>
      <c r="I106" s="216"/>
      <c r="J106" s="208"/>
      <c r="K106" s="208"/>
      <c r="L106" s="208"/>
    </row>
    <row r="107" spans="1:12" s="209" customFormat="1" ht="15.95" customHeight="1" thickBot="1" x14ac:dyDescent="0.3">
      <c r="A107" s="217"/>
      <c r="B107" s="218">
        <f>SUM(B105:B106)</f>
        <v>99</v>
      </c>
      <c r="C107" s="219"/>
      <c r="D107" s="220" t="s">
        <v>0</v>
      </c>
      <c r="E107" s="221"/>
      <c r="F107" s="218"/>
      <c r="G107" s="218"/>
      <c r="H107" s="222">
        <f>SUM(H105:H106)</f>
        <v>99</v>
      </c>
      <c r="I107" s="223"/>
      <c r="J107" s="208"/>
      <c r="K107" s="208"/>
      <c r="L107" s="208"/>
    </row>
    <row r="108" spans="1:12" s="209" customFormat="1" ht="24.75" customHeight="1" x14ac:dyDescent="0.25">
      <c r="A108" s="208"/>
      <c r="B108" s="215"/>
      <c r="C108" s="212"/>
      <c r="D108" s="225"/>
      <c r="E108" s="226"/>
      <c r="F108" s="215"/>
      <c r="G108" s="215"/>
      <c r="H108" s="227"/>
      <c r="I108" s="216"/>
      <c r="J108" s="208"/>
      <c r="K108" s="208"/>
      <c r="L108" s="208"/>
    </row>
    <row r="109" spans="1:12" x14ac:dyDescent="0.2">
      <c r="A109" s="208"/>
      <c r="B109" s="215"/>
      <c r="C109" s="212"/>
      <c r="D109" s="228"/>
      <c r="E109" s="229"/>
      <c r="F109" s="230"/>
      <c r="G109" s="209"/>
      <c r="H109" s="231"/>
      <c r="I109" s="216"/>
      <c r="J109" s="208"/>
      <c r="K109" s="208"/>
      <c r="L109" s="208"/>
    </row>
    <row r="110" spans="1:12" ht="30.75" customHeight="1" thickBot="1" x14ac:dyDescent="0.65">
      <c r="A110" s="720" t="s">
        <v>688</v>
      </c>
      <c r="B110" s="720"/>
      <c r="C110" s="720"/>
      <c r="D110" s="720"/>
      <c r="E110" s="720"/>
      <c r="F110" s="720"/>
      <c r="G110" s="720"/>
      <c r="H110" s="720"/>
      <c r="I110" s="720"/>
      <c r="J110" s="720"/>
      <c r="K110" s="720"/>
      <c r="L110" s="720"/>
    </row>
    <row r="111" spans="1:12" s="182" customFormat="1" ht="12.75" customHeight="1" x14ac:dyDescent="0.2">
      <c r="A111" s="710" t="s">
        <v>86</v>
      </c>
      <c r="B111" s="712" t="s">
        <v>87</v>
      </c>
      <c r="C111" s="714" t="s">
        <v>299</v>
      </c>
      <c r="D111" s="714"/>
      <c r="E111" s="716" t="s">
        <v>90</v>
      </c>
      <c r="F111" s="178" t="s">
        <v>300</v>
      </c>
      <c r="G111" s="179"/>
      <c r="H111" s="718" t="s">
        <v>301</v>
      </c>
      <c r="I111" s="180"/>
      <c r="J111" s="181" t="s">
        <v>93</v>
      </c>
      <c r="K111" s="181"/>
      <c r="L111" s="708" t="s">
        <v>94</v>
      </c>
    </row>
    <row r="112" spans="1:12" s="182" customFormat="1" ht="13.5" thickBot="1" x14ac:dyDescent="0.25">
      <c r="A112" s="711"/>
      <c r="B112" s="713"/>
      <c r="C112" s="715"/>
      <c r="D112" s="715"/>
      <c r="E112" s="717"/>
      <c r="F112" s="183" t="s">
        <v>95</v>
      </c>
      <c r="G112" s="184"/>
      <c r="H112" s="719"/>
      <c r="I112" s="185"/>
      <c r="J112" s="186" t="s">
        <v>96</v>
      </c>
      <c r="K112" s="186"/>
      <c r="L112" s="709"/>
    </row>
    <row r="113" spans="1:12" ht="15.95" customHeight="1" x14ac:dyDescent="0.2">
      <c r="A113" s="187">
        <v>1</v>
      </c>
      <c r="B113" s="615" t="s">
        <v>689</v>
      </c>
      <c r="C113" s="616">
        <v>64982</v>
      </c>
      <c r="D113" s="617" t="s">
        <v>690</v>
      </c>
      <c r="E113" s="96" t="s">
        <v>691</v>
      </c>
      <c r="F113" s="96" t="s">
        <v>141</v>
      </c>
      <c r="G113" s="188">
        <f t="shared" ref="G113:G153" si="9">+IF(F113="M",1,IF(F113="f",2,IF(F113="Civ",3,"Error")))</f>
        <v>1</v>
      </c>
      <c r="H113" s="189" t="s">
        <v>101</v>
      </c>
      <c r="I113" s="188">
        <f t="shared" ref="I113:I153" si="10">+IF(H113="Studying",5,IF(H113="Complete",1,IF(H113="Incomplete",2,IF(H113="Left",3,IF(H113="Dropped",4,"Error")))))</f>
        <v>1</v>
      </c>
      <c r="J113" s="188" t="e">
        <f>+IF(#REF!="Issued",1,IF(#REF!="Not Issued",2,"Nil"))</f>
        <v>#REF!</v>
      </c>
      <c r="K113" s="188" t="s">
        <v>692</v>
      </c>
      <c r="L113" s="232"/>
    </row>
    <row r="114" spans="1:12" ht="15.95" customHeight="1" x14ac:dyDescent="0.2">
      <c r="A114" s="187">
        <f t="shared" ref="A114:A153" si="11">+A113+1</f>
        <v>2</v>
      </c>
      <c r="B114" s="615" t="s">
        <v>693</v>
      </c>
      <c r="C114" s="616">
        <v>64983</v>
      </c>
      <c r="D114" s="617" t="s">
        <v>694</v>
      </c>
      <c r="E114" s="96" t="s">
        <v>695</v>
      </c>
      <c r="F114" s="96" t="s">
        <v>141</v>
      </c>
      <c r="G114" s="188">
        <f t="shared" si="9"/>
        <v>1</v>
      </c>
      <c r="H114" s="189" t="s">
        <v>101</v>
      </c>
      <c r="I114" s="188">
        <f t="shared" si="10"/>
        <v>1</v>
      </c>
      <c r="J114" s="188" t="e">
        <f>+IF(#REF!="Issued",1,IF(#REF!="Not Issued",2,"Nil"))</f>
        <v>#REF!</v>
      </c>
      <c r="K114" s="188" t="s">
        <v>696</v>
      </c>
      <c r="L114" s="232"/>
    </row>
    <row r="115" spans="1:12" ht="15.95" customHeight="1" x14ac:dyDescent="0.2">
      <c r="A115" s="187">
        <f>+A114+1</f>
        <v>3</v>
      </c>
      <c r="B115" s="615" t="s">
        <v>697</v>
      </c>
      <c r="C115" s="616">
        <v>64984</v>
      </c>
      <c r="D115" s="617" t="s">
        <v>698</v>
      </c>
      <c r="E115" s="96" t="s">
        <v>699</v>
      </c>
      <c r="F115" s="96" t="s">
        <v>166</v>
      </c>
      <c r="G115" s="188">
        <f t="shared" si="9"/>
        <v>2</v>
      </c>
      <c r="H115" s="189" t="s">
        <v>101</v>
      </c>
      <c r="I115" s="188">
        <f t="shared" si="10"/>
        <v>1</v>
      </c>
      <c r="J115" s="188" t="e">
        <f>+IF(#REF!="Issued",1,IF(#REF!="Not Issued",2,"Nil"))</f>
        <v>#REF!</v>
      </c>
      <c r="K115" s="188" t="s">
        <v>700</v>
      </c>
      <c r="L115" s="232"/>
    </row>
    <row r="116" spans="1:12" ht="15.95" customHeight="1" x14ac:dyDescent="0.2">
      <c r="A116" s="187">
        <f t="shared" si="11"/>
        <v>4</v>
      </c>
      <c r="B116" s="615" t="s">
        <v>701</v>
      </c>
      <c r="C116" s="616">
        <v>64985</v>
      </c>
      <c r="D116" s="617" t="s">
        <v>702</v>
      </c>
      <c r="E116" s="96" t="s">
        <v>703</v>
      </c>
      <c r="F116" s="96" t="s">
        <v>141</v>
      </c>
      <c r="G116" s="188">
        <f t="shared" si="9"/>
        <v>1</v>
      </c>
      <c r="H116" s="189" t="s">
        <v>101</v>
      </c>
      <c r="I116" s="188">
        <f t="shared" si="10"/>
        <v>1</v>
      </c>
      <c r="J116" s="188" t="e">
        <f>+IF(#REF!="Issued",1,IF(#REF!="Not Issued",2,"Nil"))</f>
        <v>#REF!</v>
      </c>
      <c r="K116" s="188" t="s">
        <v>704</v>
      </c>
      <c r="L116" s="232"/>
    </row>
    <row r="117" spans="1:12" ht="15.95" customHeight="1" x14ac:dyDescent="0.2">
      <c r="A117" s="187">
        <f t="shared" si="11"/>
        <v>5</v>
      </c>
      <c r="B117" s="615" t="s">
        <v>705</v>
      </c>
      <c r="C117" s="616">
        <v>64986</v>
      </c>
      <c r="D117" s="617" t="s">
        <v>706</v>
      </c>
      <c r="E117" s="96" t="s">
        <v>707</v>
      </c>
      <c r="F117" s="96" t="s">
        <v>141</v>
      </c>
      <c r="G117" s="188">
        <f t="shared" si="9"/>
        <v>1</v>
      </c>
      <c r="H117" s="189" t="s">
        <v>101</v>
      </c>
      <c r="I117" s="188">
        <f t="shared" si="10"/>
        <v>1</v>
      </c>
      <c r="J117" s="188" t="e">
        <f>+IF(#REF!="Issued",1,IF(#REF!="Not Issued",2,"Nil"))</f>
        <v>#REF!</v>
      </c>
      <c r="K117" s="188" t="s">
        <v>708</v>
      </c>
      <c r="L117" s="232"/>
    </row>
    <row r="118" spans="1:12" ht="15.95" customHeight="1" x14ac:dyDescent="0.2">
      <c r="A118" s="187">
        <f t="shared" si="11"/>
        <v>6</v>
      </c>
      <c r="B118" s="615" t="s">
        <v>709</v>
      </c>
      <c r="C118" s="616">
        <v>64987</v>
      </c>
      <c r="D118" s="617" t="s">
        <v>710</v>
      </c>
      <c r="E118" s="96" t="s">
        <v>711</v>
      </c>
      <c r="F118" s="96" t="s">
        <v>141</v>
      </c>
      <c r="G118" s="188">
        <f t="shared" si="9"/>
        <v>1</v>
      </c>
      <c r="H118" s="189" t="s">
        <v>101</v>
      </c>
      <c r="I118" s="188">
        <f>+IF(H118="Studying",5,IF(H118="Complete",1,IF(H118="Incomplete",2,IF(H118="Left",3,IF(H118="Dropped",4,"Error")))))</f>
        <v>1</v>
      </c>
      <c r="J118" s="188" t="e">
        <f>+IF(#REF!="Issued",1,IF(#REF!="Not Issued",2,"Nil"))</f>
        <v>#REF!</v>
      </c>
      <c r="K118" s="188" t="s">
        <v>712</v>
      </c>
      <c r="L118" s="232"/>
    </row>
    <row r="119" spans="1:12" ht="15.95" customHeight="1" x14ac:dyDescent="0.2">
      <c r="A119" s="187">
        <f t="shared" si="11"/>
        <v>7</v>
      </c>
      <c r="B119" s="615" t="s">
        <v>713</v>
      </c>
      <c r="C119" s="616">
        <v>64988</v>
      </c>
      <c r="D119" s="617" t="s">
        <v>714</v>
      </c>
      <c r="E119" s="96" t="s">
        <v>715</v>
      </c>
      <c r="F119" s="96" t="s">
        <v>166</v>
      </c>
      <c r="G119" s="188">
        <f t="shared" si="9"/>
        <v>2</v>
      </c>
      <c r="H119" s="189" t="s">
        <v>101</v>
      </c>
      <c r="I119" s="188">
        <f t="shared" si="10"/>
        <v>1</v>
      </c>
      <c r="J119" s="188" t="e">
        <f>+IF(#REF!="Issued",1,IF(#REF!="Not Issued",2,"Nil"))</f>
        <v>#REF!</v>
      </c>
      <c r="K119" s="188" t="s">
        <v>716</v>
      </c>
      <c r="L119" s="232"/>
    </row>
    <row r="120" spans="1:12" ht="15.95" customHeight="1" x14ac:dyDescent="0.2">
      <c r="A120" s="187">
        <f t="shared" si="11"/>
        <v>8</v>
      </c>
      <c r="B120" s="615" t="s">
        <v>717</v>
      </c>
      <c r="C120" s="616">
        <v>64989</v>
      </c>
      <c r="D120" s="617" t="s">
        <v>718</v>
      </c>
      <c r="E120" s="96" t="s">
        <v>719</v>
      </c>
      <c r="F120" s="96" t="s">
        <v>166</v>
      </c>
      <c r="G120" s="188">
        <f t="shared" si="9"/>
        <v>2</v>
      </c>
      <c r="H120" s="189" t="s">
        <v>101</v>
      </c>
      <c r="I120" s="188">
        <f t="shared" si="10"/>
        <v>1</v>
      </c>
      <c r="J120" s="188" t="e">
        <f>+IF(#REF!="Issued",1,IF(#REF!="Not Issued",2,"Nil"))</f>
        <v>#REF!</v>
      </c>
      <c r="K120" s="188" t="s">
        <v>720</v>
      </c>
      <c r="L120" s="232"/>
    </row>
    <row r="121" spans="1:12" ht="15.95" customHeight="1" x14ac:dyDescent="0.2">
      <c r="A121" s="187">
        <f t="shared" si="11"/>
        <v>9</v>
      </c>
      <c r="B121" s="615" t="s">
        <v>725</v>
      </c>
      <c r="C121" s="616">
        <v>64991</v>
      </c>
      <c r="D121" s="617" t="s">
        <v>726</v>
      </c>
      <c r="E121" s="96" t="s">
        <v>335</v>
      </c>
      <c r="F121" s="96" t="s">
        <v>166</v>
      </c>
      <c r="G121" s="188">
        <f t="shared" si="9"/>
        <v>2</v>
      </c>
      <c r="H121" s="189" t="s">
        <v>101</v>
      </c>
      <c r="I121" s="188">
        <f t="shared" si="10"/>
        <v>1</v>
      </c>
      <c r="J121" s="188" t="e">
        <f>+IF(#REF!="Issued",1,IF(#REF!="Not Issued",2,"Nil"))</f>
        <v>#REF!</v>
      </c>
      <c r="K121" s="188" t="s">
        <v>724</v>
      </c>
      <c r="L121" s="232"/>
    </row>
    <row r="122" spans="1:12" ht="15.95" customHeight="1" x14ac:dyDescent="0.2">
      <c r="A122" s="187">
        <f t="shared" si="11"/>
        <v>10</v>
      </c>
      <c r="B122" s="615" t="s">
        <v>728</v>
      </c>
      <c r="C122" s="616">
        <v>64992</v>
      </c>
      <c r="D122" s="617" t="s">
        <v>729</v>
      </c>
      <c r="E122" s="96" t="s">
        <v>730</v>
      </c>
      <c r="F122" s="96" t="s">
        <v>141</v>
      </c>
      <c r="G122" s="188">
        <f t="shared" si="9"/>
        <v>1</v>
      </c>
      <c r="H122" s="189" t="s">
        <v>101</v>
      </c>
      <c r="I122" s="188">
        <f t="shared" si="10"/>
        <v>1</v>
      </c>
      <c r="J122" s="188" t="e">
        <f>+IF(#REF!="Issued",1,IF(#REF!="Not Issued",2,"Nil"))</f>
        <v>#REF!</v>
      </c>
      <c r="K122" s="188" t="s">
        <v>727</v>
      </c>
      <c r="L122" s="232"/>
    </row>
    <row r="123" spans="1:12" ht="15.95" customHeight="1" x14ac:dyDescent="0.2">
      <c r="A123" s="187">
        <f t="shared" si="11"/>
        <v>11</v>
      </c>
      <c r="B123" s="615" t="s">
        <v>736</v>
      </c>
      <c r="C123" s="616">
        <v>64994</v>
      </c>
      <c r="D123" s="617" t="s">
        <v>737</v>
      </c>
      <c r="E123" s="96" t="s">
        <v>734</v>
      </c>
      <c r="F123" s="96" t="s">
        <v>141</v>
      </c>
      <c r="G123" s="188">
        <f t="shared" si="9"/>
        <v>1</v>
      </c>
      <c r="H123" s="189" t="s">
        <v>101</v>
      </c>
      <c r="I123" s="188">
        <f t="shared" si="10"/>
        <v>1</v>
      </c>
      <c r="J123" s="188" t="e">
        <f>+IF(#REF!="Issued",1,IF(#REF!="Not Issued",2,"Nil"))</f>
        <v>#REF!</v>
      </c>
      <c r="K123" s="188" t="s">
        <v>731</v>
      </c>
      <c r="L123" s="232"/>
    </row>
    <row r="124" spans="1:12" ht="15.95" customHeight="1" x14ac:dyDescent="0.2">
      <c r="A124" s="187">
        <f t="shared" si="11"/>
        <v>12</v>
      </c>
      <c r="B124" s="615" t="s">
        <v>739</v>
      </c>
      <c r="C124" s="616">
        <v>64995</v>
      </c>
      <c r="D124" s="617" t="s">
        <v>740</v>
      </c>
      <c r="E124" s="96" t="s">
        <v>741</v>
      </c>
      <c r="F124" s="96" t="s">
        <v>141</v>
      </c>
      <c r="G124" s="188">
        <f t="shared" si="9"/>
        <v>1</v>
      </c>
      <c r="H124" s="189" t="s">
        <v>101</v>
      </c>
      <c r="I124" s="188">
        <f t="shared" si="10"/>
        <v>1</v>
      </c>
      <c r="J124" s="188" t="e">
        <f>+IF(#REF!="Issued",1,IF(#REF!="Not Issued",2,"Nil"))</f>
        <v>#REF!</v>
      </c>
      <c r="K124" s="188" t="s">
        <v>735</v>
      </c>
      <c r="L124" s="232"/>
    </row>
    <row r="125" spans="1:12" ht="15.95" customHeight="1" x14ac:dyDescent="0.2">
      <c r="A125" s="187">
        <f t="shared" si="11"/>
        <v>13</v>
      </c>
      <c r="B125" s="615" t="s">
        <v>743</v>
      </c>
      <c r="C125" s="616">
        <v>64996</v>
      </c>
      <c r="D125" s="617" t="s">
        <v>744</v>
      </c>
      <c r="E125" s="96" t="s">
        <v>745</v>
      </c>
      <c r="F125" s="96" t="s">
        <v>166</v>
      </c>
      <c r="G125" s="188">
        <f t="shared" si="9"/>
        <v>2</v>
      </c>
      <c r="H125" s="189" t="s">
        <v>101</v>
      </c>
      <c r="I125" s="188">
        <f t="shared" si="10"/>
        <v>1</v>
      </c>
      <c r="J125" s="188" t="e">
        <f>+IF(#REF!="Issued",1,IF(#REF!="Not Issued",2,"Nil"))</f>
        <v>#REF!</v>
      </c>
      <c r="K125" s="188" t="s">
        <v>738</v>
      </c>
      <c r="L125" s="232"/>
    </row>
    <row r="126" spans="1:12" ht="15.95" customHeight="1" x14ac:dyDescent="0.2">
      <c r="A126" s="187">
        <f t="shared" si="11"/>
        <v>14</v>
      </c>
      <c r="B126" s="615" t="s">
        <v>747</v>
      </c>
      <c r="C126" s="616">
        <v>51276</v>
      </c>
      <c r="D126" s="617" t="s">
        <v>748</v>
      </c>
      <c r="E126" s="96" t="s">
        <v>749</v>
      </c>
      <c r="F126" s="96" t="s">
        <v>141</v>
      </c>
      <c r="G126" s="188">
        <f t="shared" si="9"/>
        <v>1</v>
      </c>
      <c r="H126" s="189" t="s">
        <v>101</v>
      </c>
      <c r="I126" s="188">
        <f t="shared" si="10"/>
        <v>1</v>
      </c>
      <c r="J126" s="188" t="e">
        <f>+IF(#REF!="Issued",1,IF(#REF!="Not Issued",2,"Nil"))</f>
        <v>#REF!</v>
      </c>
      <c r="K126" s="188" t="s">
        <v>742</v>
      </c>
      <c r="L126" s="232"/>
    </row>
    <row r="127" spans="1:12" x14ac:dyDescent="0.2">
      <c r="A127" s="187">
        <f t="shared" si="11"/>
        <v>15</v>
      </c>
      <c r="B127" s="615" t="s">
        <v>751</v>
      </c>
      <c r="C127" s="616">
        <v>64997</v>
      </c>
      <c r="D127" s="617" t="s">
        <v>752</v>
      </c>
      <c r="E127" s="96" t="s">
        <v>753</v>
      </c>
      <c r="F127" s="96" t="s">
        <v>141</v>
      </c>
      <c r="G127" s="188">
        <f t="shared" si="9"/>
        <v>1</v>
      </c>
      <c r="H127" s="189" t="s">
        <v>101</v>
      </c>
      <c r="I127" s="188">
        <f t="shared" si="10"/>
        <v>1</v>
      </c>
      <c r="J127" s="188" t="e">
        <f>+IF(#REF!="Issued",1,IF(#REF!="Not Issued",2,"Nil"))</f>
        <v>#REF!</v>
      </c>
      <c r="K127" s="188" t="s">
        <v>746</v>
      </c>
      <c r="L127" s="232"/>
    </row>
    <row r="128" spans="1:12" ht="15.95" customHeight="1" x14ac:dyDescent="0.2">
      <c r="A128" s="187">
        <f t="shared" si="11"/>
        <v>16</v>
      </c>
      <c r="B128" s="615" t="s">
        <v>759</v>
      </c>
      <c r="C128" s="616">
        <v>64999</v>
      </c>
      <c r="D128" s="617" t="s">
        <v>760</v>
      </c>
      <c r="E128" s="96" t="s">
        <v>761</v>
      </c>
      <c r="F128" s="96" t="s">
        <v>141</v>
      </c>
      <c r="G128" s="188">
        <f t="shared" si="9"/>
        <v>1</v>
      </c>
      <c r="H128" s="189" t="s">
        <v>101</v>
      </c>
      <c r="I128" s="188">
        <f t="shared" si="10"/>
        <v>1</v>
      </c>
      <c r="J128" s="188" t="e">
        <f>+IF(#REF!="Issued",1,IF(#REF!="Not Issued",2,"Nil"))</f>
        <v>#REF!</v>
      </c>
      <c r="K128" s="188" t="s">
        <v>750</v>
      </c>
      <c r="L128" s="232"/>
    </row>
    <row r="129" spans="1:12" ht="15.95" customHeight="1" x14ac:dyDescent="0.2">
      <c r="A129" s="187">
        <f t="shared" si="11"/>
        <v>17</v>
      </c>
      <c r="B129" s="615" t="s">
        <v>767</v>
      </c>
      <c r="C129" s="616">
        <v>65001</v>
      </c>
      <c r="D129" s="617" t="s">
        <v>768</v>
      </c>
      <c r="E129" s="96" t="s">
        <v>769</v>
      </c>
      <c r="F129" s="96" t="s">
        <v>166</v>
      </c>
      <c r="G129" s="188">
        <f t="shared" si="9"/>
        <v>2</v>
      </c>
      <c r="H129" s="189" t="s">
        <v>101</v>
      </c>
      <c r="I129" s="188">
        <f t="shared" si="10"/>
        <v>1</v>
      </c>
      <c r="J129" s="188" t="e">
        <f>+IF(#REF!="Issued",1,IF(#REF!="Not Issued",2,"Nil"))</f>
        <v>#REF!</v>
      </c>
      <c r="K129" s="188" t="s">
        <v>754</v>
      </c>
      <c r="L129" s="232"/>
    </row>
    <row r="130" spans="1:12" ht="15.95" customHeight="1" x14ac:dyDescent="0.2">
      <c r="A130" s="187">
        <f t="shared" si="11"/>
        <v>18</v>
      </c>
      <c r="B130" s="615" t="s">
        <v>771</v>
      </c>
      <c r="C130" s="616">
        <v>65002</v>
      </c>
      <c r="D130" s="617" t="s">
        <v>772</v>
      </c>
      <c r="E130" s="96" t="s">
        <v>773</v>
      </c>
      <c r="F130" s="96" t="s">
        <v>166</v>
      </c>
      <c r="G130" s="188">
        <f t="shared" si="9"/>
        <v>2</v>
      </c>
      <c r="H130" s="189" t="s">
        <v>101</v>
      </c>
      <c r="I130" s="188">
        <f t="shared" si="10"/>
        <v>1</v>
      </c>
      <c r="J130" s="188" t="e">
        <f>+IF(#REF!="Issued",1,IF(#REF!="Not Issued",2,"Nil"))</f>
        <v>#REF!</v>
      </c>
      <c r="K130" s="188" t="s">
        <v>758</v>
      </c>
      <c r="L130" s="232"/>
    </row>
    <row r="131" spans="1:12" ht="15.95" customHeight="1" x14ac:dyDescent="0.2">
      <c r="A131" s="187">
        <f t="shared" si="11"/>
        <v>19</v>
      </c>
      <c r="B131" s="615" t="s">
        <v>775</v>
      </c>
      <c r="C131" s="616">
        <v>65003</v>
      </c>
      <c r="D131" s="617" t="s">
        <v>776</v>
      </c>
      <c r="E131" s="96" t="s">
        <v>777</v>
      </c>
      <c r="F131" s="96" t="s">
        <v>166</v>
      </c>
      <c r="G131" s="188">
        <f t="shared" si="9"/>
        <v>2</v>
      </c>
      <c r="H131" s="189" t="s">
        <v>101</v>
      </c>
      <c r="I131" s="188">
        <f t="shared" si="10"/>
        <v>1</v>
      </c>
      <c r="J131" s="188" t="e">
        <f>+IF(#REF!="Issued",1,IF(#REF!="Not Issued",2,"Nil"))</f>
        <v>#REF!</v>
      </c>
      <c r="K131" s="188" t="s">
        <v>762</v>
      </c>
      <c r="L131" s="232"/>
    </row>
    <row r="132" spans="1:12" ht="15.95" customHeight="1" x14ac:dyDescent="0.2">
      <c r="A132" s="187">
        <f t="shared" si="11"/>
        <v>20</v>
      </c>
      <c r="B132" s="615" t="s">
        <v>779</v>
      </c>
      <c r="C132" s="616">
        <v>65004</v>
      </c>
      <c r="D132" s="617" t="s">
        <v>780</v>
      </c>
      <c r="E132" s="96" t="s">
        <v>781</v>
      </c>
      <c r="F132" s="96" t="s">
        <v>166</v>
      </c>
      <c r="G132" s="188">
        <f t="shared" si="9"/>
        <v>2</v>
      </c>
      <c r="H132" s="189" t="s">
        <v>101</v>
      </c>
      <c r="I132" s="188">
        <f t="shared" si="10"/>
        <v>1</v>
      </c>
      <c r="J132" s="188" t="e">
        <f>+IF(#REF!="Issued",1,IF(#REF!="Not Issued",2,"Nil"))</f>
        <v>#REF!</v>
      </c>
      <c r="K132" s="188" t="s">
        <v>766</v>
      </c>
      <c r="L132" s="232"/>
    </row>
    <row r="133" spans="1:12" ht="15.95" customHeight="1" x14ac:dyDescent="0.2">
      <c r="A133" s="187">
        <f t="shared" si="11"/>
        <v>21</v>
      </c>
      <c r="B133" s="615" t="s">
        <v>783</v>
      </c>
      <c r="C133" s="616">
        <v>65005</v>
      </c>
      <c r="D133" s="617" t="s">
        <v>784</v>
      </c>
      <c r="E133" s="96" t="s">
        <v>785</v>
      </c>
      <c r="F133" s="96" t="s">
        <v>166</v>
      </c>
      <c r="G133" s="188">
        <f t="shared" si="9"/>
        <v>2</v>
      </c>
      <c r="H133" s="189" t="s">
        <v>101</v>
      </c>
      <c r="I133" s="188">
        <f t="shared" si="10"/>
        <v>1</v>
      </c>
      <c r="J133" s="188" t="e">
        <f>+IF(#REF!="Issued",1,IF(#REF!="Not Issued",2,"Nil"))</f>
        <v>#REF!</v>
      </c>
      <c r="K133" s="188" t="s">
        <v>770</v>
      </c>
      <c r="L133" s="232"/>
    </row>
    <row r="134" spans="1:12" ht="15.95" customHeight="1" x14ac:dyDescent="0.2">
      <c r="A134" s="187">
        <f t="shared" si="11"/>
        <v>22</v>
      </c>
      <c r="B134" s="615" t="s">
        <v>791</v>
      </c>
      <c r="C134" s="616">
        <v>65007</v>
      </c>
      <c r="D134" s="617" t="s">
        <v>792</v>
      </c>
      <c r="E134" s="96" t="s">
        <v>793</v>
      </c>
      <c r="F134" s="96" t="s">
        <v>141</v>
      </c>
      <c r="G134" s="188">
        <f t="shared" si="9"/>
        <v>1</v>
      </c>
      <c r="H134" s="189" t="s">
        <v>101</v>
      </c>
      <c r="I134" s="188">
        <f t="shared" si="10"/>
        <v>1</v>
      </c>
      <c r="J134" s="188" t="e">
        <f>+IF(#REF!="Issued",1,IF(#REF!="Not Issued",2,"Nil"))</f>
        <v>#REF!</v>
      </c>
      <c r="K134" s="188" t="s">
        <v>774</v>
      </c>
      <c r="L134" s="232"/>
    </row>
    <row r="135" spans="1:12" ht="15.95" customHeight="1" x14ac:dyDescent="0.2">
      <c r="A135" s="187">
        <f t="shared" si="11"/>
        <v>23</v>
      </c>
      <c r="B135" s="615" t="s">
        <v>795</v>
      </c>
      <c r="C135" s="616">
        <v>65008</v>
      </c>
      <c r="D135" s="617" t="s">
        <v>796</v>
      </c>
      <c r="E135" s="96" t="s">
        <v>224</v>
      </c>
      <c r="F135" s="96" t="s">
        <v>166</v>
      </c>
      <c r="G135" s="188">
        <f t="shared" si="9"/>
        <v>2</v>
      </c>
      <c r="H135" s="189" t="s">
        <v>101</v>
      </c>
      <c r="I135" s="188">
        <f t="shared" si="10"/>
        <v>1</v>
      </c>
      <c r="J135" s="188" t="e">
        <f>+IF(#REF!="Issued",1,IF(#REF!="Not Issued",2,"Nil"))</f>
        <v>#REF!</v>
      </c>
      <c r="K135" s="188" t="s">
        <v>778</v>
      </c>
      <c r="L135" s="232"/>
    </row>
    <row r="136" spans="1:12" ht="15.95" customHeight="1" x14ac:dyDescent="0.2">
      <c r="A136" s="187">
        <f t="shared" si="11"/>
        <v>24</v>
      </c>
      <c r="B136" s="615" t="s">
        <v>798</v>
      </c>
      <c r="C136" s="616">
        <v>65009</v>
      </c>
      <c r="D136" s="617" t="s">
        <v>799</v>
      </c>
      <c r="E136" s="96" t="s">
        <v>800</v>
      </c>
      <c r="F136" s="96" t="s">
        <v>141</v>
      </c>
      <c r="G136" s="188">
        <f t="shared" si="9"/>
        <v>1</v>
      </c>
      <c r="H136" s="189" t="s">
        <v>101</v>
      </c>
      <c r="I136" s="188">
        <f t="shared" si="10"/>
        <v>1</v>
      </c>
      <c r="J136" s="188" t="e">
        <f>+IF(#REF!="Issued",1,IF(#REF!="Not Issued",2,"Nil"))</f>
        <v>#REF!</v>
      </c>
      <c r="K136" s="188" t="s">
        <v>782</v>
      </c>
      <c r="L136" s="232"/>
    </row>
    <row r="137" spans="1:12" ht="15.95" customHeight="1" x14ac:dyDescent="0.2">
      <c r="A137" s="187">
        <f t="shared" si="11"/>
        <v>25</v>
      </c>
      <c r="B137" s="615" t="s">
        <v>802</v>
      </c>
      <c r="C137" s="616">
        <v>65010</v>
      </c>
      <c r="D137" s="617" t="s">
        <v>803</v>
      </c>
      <c r="E137" s="96" t="s">
        <v>804</v>
      </c>
      <c r="F137" s="96" t="s">
        <v>141</v>
      </c>
      <c r="G137" s="188">
        <f t="shared" si="9"/>
        <v>1</v>
      </c>
      <c r="H137" s="189" t="s">
        <v>101</v>
      </c>
      <c r="I137" s="188">
        <f t="shared" si="10"/>
        <v>1</v>
      </c>
      <c r="J137" s="188" t="e">
        <f>+IF(#REF!="Issued",1,IF(#REF!="Not Issued",2,"Nil"))</f>
        <v>#REF!</v>
      </c>
      <c r="K137" s="188" t="s">
        <v>786</v>
      </c>
      <c r="L137" s="232"/>
    </row>
    <row r="138" spans="1:12" ht="15.95" customHeight="1" x14ac:dyDescent="0.2">
      <c r="A138" s="187">
        <f t="shared" si="11"/>
        <v>26</v>
      </c>
      <c r="B138" s="615" t="s">
        <v>810</v>
      </c>
      <c r="C138" s="616">
        <v>65012</v>
      </c>
      <c r="D138" s="617" t="s">
        <v>811</v>
      </c>
      <c r="E138" s="96" t="s">
        <v>812</v>
      </c>
      <c r="F138" s="96" t="s">
        <v>141</v>
      </c>
      <c r="G138" s="188">
        <f t="shared" si="9"/>
        <v>1</v>
      </c>
      <c r="H138" s="189" t="s">
        <v>101</v>
      </c>
      <c r="I138" s="188">
        <f t="shared" si="10"/>
        <v>1</v>
      </c>
      <c r="J138" s="188" t="e">
        <f>+IF(#REF!="Issued",1,IF(#REF!="Not Issued",2,"Nil"))</f>
        <v>#REF!</v>
      </c>
      <c r="K138" s="188" t="s">
        <v>790</v>
      </c>
      <c r="L138" s="232"/>
    </row>
    <row r="139" spans="1:12" ht="15.95" customHeight="1" x14ac:dyDescent="0.2">
      <c r="A139" s="187">
        <f t="shared" si="11"/>
        <v>27</v>
      </c>
      <c r="B139" s="615" t="s">
        <v>814</v>
      </c>
      <c r="C139" s="616">
        <v>65013</v>
      </c>
      <c r="D139" s="617" t="s">
        <v>815</v>
      </c>
      <c r="E139" s="96" t="s">
        <v>816</v>
      </c>
      <c r="F139" s="96" t="s">
        <v>141</v>
      </c>
      <c r="G139" s="188">
        <f t="shared" si="9"/>
        <v>1</v>
      </c>
      <c r="H139" s="189" t="s">
        <v>101</v>
      </c>
      <c r="I139" s="188">
        <f t="shared" si="10"/>
        <v>1</v>
      </c>
      <c r="J139" s="188" t="e">
        <f>+IF(#REF!="Issued",1,IF(#REF!="Not Issued",2,"Nil"))</f>
        <v>#REF!</v>
      </c>
      <c r="K139" s="188" t="s">
        <v>794</v>
      </c>
      <c r="L139" s="232"/>
    </row>
    <row r="140" spans="1:12" ht="15.95" customHeight="1" x14ac:dyDescent="0.2">
      <c r="A140" s="187">
        <f t="shared" si="11"/>
        <v>28</v>
      </c>
      <c r="B140" s="615" t="s">
        <v>823</v>
      </c>
      <c r="C140" s="616">
        <v>65015</v>
      </c>
      <c r="D140" s="617" t="s">
        <v>824</v>
      </c>
      <c r="E140" s="96" t="s">
        <v>825</v>
      </c>
      <c r="F140" s="96" t="s">
        <v>141</v>
      </c>
      <c r="G140" s="188">
        <f t="shared" si="9"/>
        <v>1</v>
      </c>
      <c r="H140" s="189" t="s">
        <v>101</v>
      </c>
      <c r="I140" s="188">
        <f t="shared" si="10"/>
        <v>1</v>
      </c>
      <c r="J140" s="188" t="e">
        <f>+IF(#REF!="Issued",1,IF(#REF!="Not Issued",2,"Nil"))</f>
        <v>#REF!</v>
      </c>
      <c r="K140" s="188" t="s">
        <v>797</v>
      </c>
      <c r="L140" s="232"/>
    </row>
    <row r="141" spans="1:12" ht="15.95" customHeight="1" x14ac:dyDescent="0.2">
      <c r="A141" s="187">
        <f t="shared" si="11"/>
        <v>29</v>
      </c>
      <c r="B141" s="615" t="s">
        <v>831</v>
      </c>
      <c r="C141" s="616">
        <v>65017</v>
      </c>
      <c r="D141" s="617" t="s">
        <v>832</v>
      </c>
      <c r="E141" s="96" t="s">
        <v>833</v>
      </c>
      <c r="F141" s="96" t="s">
        <v>166</v>
      </c>
      <c r="G141" s="188">
        <f t="shared" si="9"/>
        <v>2</v>
      </c>
      <c r="H141" s="189" t="s">
        <v>101</v>
      </c>
      <c r="I141" s="188">
        <f t="shared" si="10"/>
        <v>1</v>
      </c>
      <c r="J141" s="188" t="e">
        <f>+IF(#REF!="Issued",1,IF(#REF!="Not Issued",2,"Nil"))</f>
        <v>#REF!</v>
      </c>
      <c r="K141" s="188" t="s">
        <v>801</v>
      </c>
      <c r="L141" s="232"/>
    </row>
    <row r="142" spans="1:12" ht="15.95" customHeight="1" x14ac:dyDescent="0.2">
      <c r="A142" s="187">
        <f t="shared" si="11"/>
        <v>30</v>
      </c>
      <c r="B142" s="615" t="s">
        <v>835</v>
      </c>
      <c r="C142" s="616">
        <v>65018</v>
      </c>
      <c r="D142" s="617" t="s">
        <v>658</v>
      </c>
      <c r="E142" s="96" t="s">
        <v>836</v>
      </c>
      <c r="F142" s="96" t="s">
        <v>141</v>
      </c>
      <c r="G142" s="188">
        <f t="shared" si="9"/>
        <v>1</v>
      </c>
      <c r="H142" s="189" t="s">
        <v>101</v>
      </c>
      <c r="I142" s="188">
        <f t="shared" si="10"/>
        <v>1</v>
      </c>
      <c r="J142" s="188" t="e">
        <f>+IF(#REF!="Issued",1,IF(#REF!="Not Issued",2,"Nil"))</f>
        <v>#REF!</v>
      </c>
      <c r="K142" s="188" t="s">
        <v>805</v>
      </c>
      <c r="L142" s="232"/>
    </row>
    <row r="143" spans="1:12" ht="15.95" customHeight="1" x14ac:dyDescent="0.2">
      <c r="A143" s="187">
        <f t="shared" si="11"/>
        <v>31</v>
      </c>
      <c r="B143" s="615" t="s">
        <v>838</v>
      </c>
      <c r="C143" s="616">
        <v>65019</v>
      </c>
      <c r="D143" s="617" t="s">
        <v>839</v>
      </c>
      <c r="E143" s="96" t="s">
        <v>840</v>
      </c>
      <c r="F143" s="96" t="s">
        <v>141</v>
      </c>
      <c r="G143" s="188">
        <f t="shared" si="9"/>
        <v>1</v>
      </c>
      <c r="H143" s="189" t="s">
        <v>101</v>
      </c>
      <c r="I143" s="188">
        <f t="shared" si="10"/>
        <v>1</v>
      </c>
      <c r="J143" s="188" t="e">
        <f>+IF(#REF!="Issued",1,IF(#REF!="Not Issued",2,"Nil"))</f>
        <v>#REF!</v>
      </c>
      <c r="K143" s="188" t="s">
        <v>809</v>
      </c>
      <c r="L143" s="232"/>
    </row>
    <row r="144" spans="1:12" ht="15.95" customHeight="1" x14ac:dyDescent="0.2">
      <c r="A144" s="187">
        <f t="shared" si="11"/>
        <v>32</v>
      </c>
      <c r="B144" s="615" t="s">
        <v>842</v>
      </c>
      <c r="C144" s="616">
        <v>65020</v>
      </c>
      <c r="D144" s="617" t="s">
        <v>843</v>
      </c>
      <c r="E144" s="96" t="s">
        <v>844</v>
      </c>
      <c r="F144" s="96" t="s">
        <v>141</v>
      </c>
      <c r="G144" s="188">
        <f t="shared" si="9"/>
        <v>1</v>
      </c>
      <c r="H144" s="189" t="s">
        <v>101</v>
      </c>
      <c r="I144" s="188">
        <f t="shared" si="10"/>
        <v>1</v>
      </c>
      <c r="J144" s="188" t="e">
        <f>+IF(#REF!="Issued",1,IF(#REF!="Not Issued",2,"Nil"))</f>
        <v>#REF!</v>
      </c>
      <c r="K144" s="188" t="s">
        <v>813</v>
      </c>
      <c r="L144" s="232"/>
    </row>
    <row r="145" spans="1:13" ht="15.95" customHeight="1" x14ac:dyDescent="0.2">
      <c r="A145" s="187">
        <f t="shared" si="11"/>
        <v>33</v>
      </c>
      <c r="B145" s="615" t="s">
        <v>846</v>
      </c>
      <c r="C145" s="616">
        <v>63579</v>
      </c>
      <c r="D145" s="617" t="s">
        <v>847</v>
      </c>
      <c r="E145" s="96" t="s">
        <v>848</v>
      </c>
      <c r="F145" s="96" t="s">
        <v>141</v>
      </c>
      <c r="G145" s="188">
        <f t="shared" si="9"/>
        <v>1</v>
      </c>
      <c r="H145" s="189" t="s">
        <v>101</v>
      </c>
      <c r="I145" s="188">
        <f t="shared" si="10"/>
        <v>1</v>
      </c>
      <c r="J145" s="188" t="e">
        <f>+IF(#REF!="Issued",1,IF(#REF!="Not Issued",2,"Nil"))</f>
        <v>#REF!</v>
      </c>
      <c r="K145" s="188" t="s">
        <v>817</v>
      </c>
      <c r="L145" s="232"/>
      <c r="M145" s="177">
        <f>6+7+18+2+15+40</f>
        <v>88</v>
      </c>
    </row>
    <row r="146" spans="1:13" ht="15.95" customHeight="1" x14ac:dyDescent="0.2">
      <c r="A146" s="187">
        <f t="shared" si="11"/>
        <v>34</v>
      </c>
      <c r="B146" s="615" t="s">
        <v>721</v>
      </c>
      <c r="C146" s="616">
        <v>64990</v>
      </c>
      <c r="D146" s="617" t="s">
        <v>722</v>
      </c>
      <c r="E146" s="96" t="s">
        <v>723</v>
      </c>
      <c r="F146" s="96" t="s">
        <v>141</v>
      </c>
      <c r="G146" s="188">
        <f t="shared" si="9"/>
        <v>1</v>
      </c>
      <c r="H146" s="189" t="s">
        <v>19</v>
      </c>
      <c r="I146" s="188">
        <f t="shared" si="10"/>
        <v>2</v>
      </c>
      <c r="J146" s="188" t="e">
        <f>+IF(#REF!="Issued",1,IF(#REF!="Not Issued",2,"Nil"))</f>
        <v>#REF!</v>
      </c>
      <c r="K146" s="188" t="s">
        <v>821</v>
      </c>
      <c r="L146" s="232"/>
      <c r="M146" s="177" t="s">
        <v>822</v>
      </c>
    </row>
    <row r="147" spans="1:13" ht="15.95" customHeight="1" x14ac:dyDescent="0.2">
      <c r="A147" s="187">
        <f t="shared" si="11"/>
        <v>35</v>
      </c>
      <c r="B147" s="615" t="s">
        <v>732</v>
      </c>
      <c r="C147" s="616">
        <v>64993</v>
      </c>
      <c r="D147" s="617" t="s">
        <v>733</v>
      </c>
      <c r="E147" s="96" t="s">
        <v>734</v>
      </c>
      <c r="F147" s="96" t="s">
        <v>141</v>
      </c>
      <c r="G147" s="188">
        <f t="shared" si="9"/>
        <v>1</v>
      </c>
      <c r="H147" s="189" t="s">
        <v>19</v>
      </c>
      <c r="I147" s="188">
        <f t="shared" si="10"/>
        <v>2</v>
      </c>
      <c r="J147" s="188" t="e">
        <f>+IF(#REF!="Issued",1,IF(#REF!="Not Issued",2,"Nil"))</f>
        <v>#REF!</v>
      </c>
      <c r="K147" s="188" t="s">
        <v>826</v>
      </c>
      <c r="L147" s="232"/>
    </row>
    <row r="148" spans="1:13" ht="15.95" customHeight="1" x14ac:dyDescent="0.2">
      <c r="A148" s="187">
        <f t="shared" si="11"/>
        <v>36</v>
      </c>
      <c r="B148" s="615" t="s">
        <v>755</v>
      </c>
      <c r="C148" s="616">
        <v>64998</v>
      </c>
      <c r="D148" s="617" t="s">
        <v>756</v>
      </c>
      <c r="E148" s="96" t="s">
        <v>757</v>
      </c>
      <c r="F148" s="96" t="s">
        <v>141</v>
      </c>
      <c r="G148" s="188">
        <f t="shared" si="9"/>
        <v>1</v>
      </c>
      <c r="H148" s="189" t="s">
        <v>19</v>
      </c>
      <c r="I148" s="188">
        <f t="shared" si="10"/>
        <v>2</v>
      </c>
      <c r="J148" s="188" t="e">
        <f>+IF(#REF!="Issued",1,IF(#REF!="Not Issued",2,"Nil"))</f>
        <v>#REF!</v>
      </c>
      <c r="K148" s="188" t="s">
        <v>830</v>
      </c>
      <c r="L148" s="232"/>
    </row>
    <row r="149" spans="1:13" ht="15.95" customHeight="1" x14ac:dyDescent="0.2">
      <c r="A149" s="187">
        <f t="shared" si="11"/>
        <v>37</v>
      </c>
      <c r="B149" s="615" t="s">
        <v>763</v>
      </c>
      <c r="C149" s="616">
        <v>65000</v>
      </c>
      <c r="D149" s="617" t="s">
        <v>764</v>
      </c>
      <c r="E149" s="96" t="s">
        <v>765</v>
      </c>
      <c r="F149" s="96" t="s">
        <v>141</v>
      </c>
      <c r="G149" s="188">
        <f t="shared" si="9"/>
        <v>1</v>
      </c>
      <c r="H149" s="189" t="s">
        <v>19</v>
      </c>
      <c r="I149" s="188">
        <f t="shared" si="10"/>
        <v>2</v>
      </c>
      <c r="J149" s="188" t="e">
        <f>+IF(#REF!="Issued",1,IF(#REF!="Not Issued",2,"Nil"))</f>
        <v>#REF!</v>
      </c>
      <c r="K149" s="188" t="s">
        <v>834</v>
      </c>
      <c r="L149" s="232"/>
    </row>
    <row r="150" spans="1:13" ht="15.95" customHeight="1" x14ac:dyDescent="0.2">
      <c r="A150" s="187">
        <f t="shared" si="11"/>
        <v>38</v>
      </c>
      <c r="B150" s="615" t="s">
        <v>787</v>
      </c>
      <c r="C150" s="616">
        <v>65006</v>
      </c>
      <c r="D150" s="617" t="s">
        <v>788</v>
      </c>
      <c r="E150" s="96" t="s">
        <v>789</v>
      </c>
      <c r="F150" s="96" t="s">
        <v>141</v>
      </c>
      <c r="G150" s="188">
        <f t="shared" si="9"/>
        <v>1</v>
      </c>
      <c r="H150" s="189" t="s">
        <v>19</v>
      </c>
      <c r="I150" s="188">
        <f t="shared" si="10"/>
        <v>2</v>
      </c>
      <c r="J150" s="188" t="e">
        <f>+IF(#REF!="Issued",1,IF(#REF!="Not Issued",2,"Nil"))</f>
        <v>#REF!</v>
      </c>
      <c r="K150" s="188" t="s">
        <v>837</v>
      </c>
      <c r="L150" s="232"/>
    </row>
    <row r="151" spans="1:13" ht="15.95" customHeight="1" x14ac:dyDescent="0.2">
      <c r="A151" s="187">
        <f t="shared" si="11"/>
        <v>39</v>
      </c>
      <c r="B151" s="615" t="s">
        <v>806</v>
      </c>
      <c r="C151" s="616">
        <v>65011</v>
      </c>
      <c r="D151" s="617" t="s">
        <v>807</v>
      </c>
      <c r="E151" s="96" t="s">
        <v>808</v>
      </c>
      <c r="F151" s="96" t="s">
        <v>141</v>
      </c>
      <c r="G151" s="188">
        <f t="shared" si="9"/>
        <v>1</v>
      </c>
      <c r="H151" s="189" t="s">
        <v>19</v>
      </c>
      <c r="I151" s="188">
        <f t="shared" si="10"/>
        <v>2</v>
      </c>
      <c r="J151" s="188" t="e">
        <f>+IF(#REF!="Issued",1,IF(#REF!="Not Issued",2,"Nil"))</f>
        <v>#REF!</v>
      </c>
      <c r="K151" s="188" t="s">
        <v>841</v>
      </c>
      <c r="L151" s="232"/>
    </row>
    <row r="152" spans="1:13" ht="15.95" customHeight="1" x14ac:dyDescent="0.2">
      <c r="A152" s="187">
        <f t="shared" si="11"/>
        <v>40</v>
      </c>
      <c r="B152" s="615" t="s">
        <v>818</v>
      </c>
      <c r="C152" s="616">
        <v>65014</v>
      </c>
      <c r="D152" s="617" t="s">
        <v>819</v>
      </c>
      <c r="E152" s="96" t="s">
        <v>820</v>
      </c>
      <c r="F152" s="96" t="s">
        <v>141</v>
      </c>
      <c r="G152" s="188">
        <f t="shared" si="9"/>
        <v>1</v>
      </c>
      <c r="H152" s="189" t="s">
        <v>19</v>
      </c>
      <c r="I152" s="188">
        <f t="shared" si="10"/>
        <v>2</v>
      </c>
      <c r="J152" s="188" t="e">
        <f>+IF(#REF!="Issued",1,IF(#REF!="Not Issued",2,"Nil"))</f>
        <v>#REF!</v>
      </c>
      <c r="K152" s="188" t="s">
        <v>845</v>
      </c>
      <c r="L152" s="232"/>
    </row>
    <row r="153" spans="1:13" ht="15.95" customHeight="1" x14ac:dyDescent="0.2">
      <c r="A153" s="187">
        <f t="shared" si="11"/>
        <v>41</v>
      </c>
      <c r="B153" s="615" t="s">
        <v>827</v>
      </c>
      <c r="C153" s="616">
        <v>65016</v>
      </c>
      <c r="D153" s="617" t="s">
        <v>828</v>
      </c>
      <c r="E153" s="96" t="s">
        <v>829</v>
      </c>
      <c r="F153" s="96" t="s">
        <v>141</v>
      </c>
      <c r="G153" s="188">
        <f t="shared" si="9"/>
        <v>1</v>
      </c>
      <c r="H153" s="189" t="s">
        <v>19</v>
      </c>
      <c r="I153" s="188">
        <f t="shared" si="10"/>
        <v>2</v>
      </c>
      <c r="J153" s="188" t="e">
        <f>+IF(#REF!="Issued",1,IF(#REF!="Not Issued",2,"Nil"))</f>
        <v>#REF!</v>
      </c>
      <c r="K153" s="188" t="s">
        <v>849</v>
      </c>
      <c r="L153" s="232"/>
    </row>
    <row r="154" spans="1:13" ht="16.5" thickBot="1" x14ac:dyDescent="0.3"/>
    <row r="155" spans="1:13" s="209" customFormat="1" ht="15.95" customHeight="1" x14ac:dyDescent="0.2">
      <c r="A155" s="199" t="s">
        <v>687</v>
      </c>
      <c r="B155" s="200">
        <f>+COUNTIF(G113:G153,1)</f>
        <v>29</v>
      </c>
      <c r="C155" s="201"/>
      <c r="D155" s="202" t="s">
        <v>101</v>
      </c>
      <c r="E155" s="203"/>
      <c r="F155" s="204"/>
      <c r="G155" s="205"/>
      <c r="H155" s="200">
        <f>+COUNTIF(I113:I153,1)</f>
        <v>33</v>
      </c>
      <c r="I155" s="206"/>
      <c r="J155" s="207"/>
      <c r="K155" s="208"/>
      <c r="L155" s="208"/>
    </row>
    <row r="156" spans="1:13" s="209" customFormat="1" ht="15.95" customHeight="1" x14ac:dyDescent="0.2">
      <c r="A156" s="210" t="s">
        <v>112</v>
      </c>
      <c r="B156" s="211">
        <f>+COUNTIF(G113:G153,2)</f>
        <v>12</v>
      </c>
      <c r="C156" s="212"/>
      <c r="D156" s="213" t="s">
        <v>19</v>
      </c>
      <c r="E156" s="214"/>
      <c r="F156" s="208"/>
      <c r="G156" s="215"/>
      <c r="H156" s="211">
        <f>+COUNTIF(I113:I153,2)</f>
        <v>8</v>
      </c>
      <c r="I156" s="216"/>
      <c r="J156" s="208"/>
      <c r="K156" s="208"/>
      <c r="L156" s="208"/>
    </row>
    <row r="157" spans="1:13" s="209" customFormat="1" ht="15.95" customHeight="1" thickBot="1" x14ac:dyDescent="0.3">
      <c r="A157" s="217"/>
      <c r="B157" s="222">
        <f>SUM(B155:B156)</f>
        <v>41</v>
      </c>
      <c r="C157" s="219"/>
      <c r="D157" s="220" t="s">
        <v>0</v>
      </c>
      <c r="E157" s="221"/>
      <c r="F157" s="218"/>
      <c r="G157" s="218"/>
      <c r="H157" s="222">
        <f>SUM(H155:H156)</f>
        <v>41</v>
      </c>
      <c r="I157" s="223"/>
      <c r="J157" s="208"/>
      <c r="K157" s="208"/>
      <c r="L157" s="208"/>
    </row>
    <row r="158" spans="1:13" x14ac:dyDescent="0.2">
      <c r="A158" s="231"/>
      <c r="B158" s="215"/>
      <c r="C158" s="212"/>
      <c r="D158" s="233"/>
      <c r="E158" s="233"/>
      <c r="F158" s="234"/>
      <c r="G158" s="235"/>
      <c r="H158" s="177"/>
      <c r="I158" s="209"/>
      <c r="J158" s="231"/>
      <c r="K158" s="231"/>
      <c r="L158" s="208"/>
    </row>
    <row r="159" spans="1:13" ht="30.75" thickBot="1" x14ac:dyDescent="0.65">
      <c r="A159" s="720" t="s">
        <v>39</v>
      </c>
      <c r="B159" s="720"/>
      <c r="C159" s="720"/>
      <c r="D159" s="720"/>
      <c r="E159" s="720"/>
      <c r="F159" s="720"/>
      <c r="G159" s="720"/>
      <c r="H159" s="720"/>
      <c r="I159" s="720"/>
      <c r="J159" s="720"/>
      <c r="K159" s="720"/>
      <c r="L159" s="720"/>
    </row>
    <row r="160" spans="1:13" s="182" customFormat="1" ht="12.75" customHeight="1" x14ac:dyDescent="0.2">
      <c r="A160" s="710" t="s">
        <v>86</v>
      </c>
      <c r="B160" s="721" t="s">
        <v>87</v>
      </c>
      <c r="C160" s="723" t="s">
        <v>299</v>
      </c>
      <c r="D160" s="714" t="s">
        <v>89</v>
      </c>
      <c r="E160" s="716" t="s">
        <v>90</v>
      </c>
      <c r="F160" s="178" t="s">
        <v>300</v>
      </c>
      <c r="G160" s="179"/>
      <c r="H160" s="718" t="s">
        <v>301</v>
      </c>
      <c r="I160" s="180"/>
      <c r="J160" s="181" t="s">
        <v>93</v>
      </c>
      <c r="K160" s="181"/>
      <c r="L160" s="708" t="s">
        <v>94</v>
      </c>
    </row>
    <row r="161" spans="1:12" s="182" customFormat="1" ht="13.5" thickBot="1" x14ac:dyDescent="0.25">
      <c r="A161" s="711"/>
      <c r="B161" s="722"/>
      <c r="C161" s="724"/>
      <c r="D161" s="715"/>
      <c r="E161" s="717"/>
      <c r="F161" s="183" t="s">
        <v>95</v>
      </c>
      <c r="G161" s="184"/>
      <c r="H161" s="719"/>
      <c r="I161" s="185"/>
      <c r="J161" s="186" t="s">
        <v>96</v>
      </c>
      <c r="K161" s="186"/>
      <c r="L161" s="709"/>
    </row>
    <row r="162" spans="1:12" ht="15.95" customHeight="1" x14ac:dyDescent="0.2">
      <c r="A162" s="236">
        <v>1</v>
      </c>
      <c r="B162" s="615" t="s">
        <v>850</v>
      </c>
      <c r="C162" s="616">
        <v>65117</v>
      </c>
      <c r="D162" s="617" t="s">
        <v>851</v>
      </c>
      <c r="E162" s="96" t="s">
        <v>852</v>
      </c>
      <c r="F162" s="96" t="s">
        <v>141</v>
      </c>
      <c r="G162" s="188">
        <f t="shared" ref="G162:G193" si="12">+IF(F162="M",1,IF(F162="f",2,IF(F162="Civ",3,"Error")))</f>
        <v>1</v>
      </c>
      <c r="H162" s="189" t="s">
        <v>101</v>
      </c>
      <c r="I162" s="188">
        <f>+IF(H162="Studying",5,IF(H162="Complete",1,IF(H162="Incomplete",2,IF(H162="Left",3,IF(H162="Dropped",4,"Error")))))</f>
        <v>1</v>
      </c>
      <c r="J162" s="188" t="e">
        <f>+IF(#REF!="Issued",1,IF(#REF!="Not Issued",2,"Nil"))</f>
        <v>#REF!</v>
      </c>
      <c r="K162" s="188" t="s">
        <v>853</v>
      </c>
      <c r="L162" s="232"/>
    </row>
    <row r="163" spans="1:12" ht="15.95" customHeight="1" x14ac:dyDescent="0.2">
      <c r="A163" s="187">
        <v>2</v>
      </c>
      <c r="B163" s="615" t="s">
        <v>854</v>
      </c>
      <c r="C163" s="616">
        <v>65118</v>
      </c>
      <c r="D163" s="617" t="s">
        <v>855</v>
      </c>
      <c r="E163" s="96" t="s">
        <v>856</v>
      </c>
      <c r="F163" s="96" t="s">
        <v>141</v>
      </c>
      <c r="G163" s="188">
        <f t="shared" si="12"/>
        <v>1</v>
      </c>
      <c r="H163" s="189" t="s">
        <v>101</v>
      </c>
      <c r="I163" s="188">
        <f t="shared" ref="I163:I217" si="13">+IF(H163="Studying",5,IF(H163="Complete",1,IF(H163="Incomplete",2,IF(H163="Left",3,IF(H163="Dropped",4,"Error")))))</f>
        <v>1</v>
      </c>
      <c r="J163" s="188" t="e">
        <f>+IF(#REF!="Issued",1,IF(#REF!="Not Issued",2,"Nil"))</f>
        <v>#REF!</v>
      </c>
      <c r="K163" s="188" t="s">
        <v>857</v>
      </c>
      <c r="L163" s="232"/>
    </row>
    <row r="164" spans="1:12" ht="15.95" customHeight="1" x14ac:dyDescent="0.2">
      <c r="A164" s="187">
        <f t="shared" ref="A164:A227" si="14">+A163+1</f>
        <v>3</v>
      </c>
      <c r="B164" s="615" t="s">
        <v>858</v>
      </c>
      <c r="C164" s="616">
        <v>65119</v>
      </c>
      <c r="D164" s="617" t="s">
        <v>859</v>
      </c>
      <c r="E164" s="96" t="s">
        <v>860</v>
      </c>
      <c r="F164" s="96" t="s">
        <v>166</v>
      </c>
      <c r="G164" s="188">
        <f t="shared" si="12"/>
        <v>2</v>
      </c>
      <c r="H164" s="189" t="s">
        <v>101</v>
      </c>
      <c r="I164" s="188">
        <f t="shared" si="13"/>
        <v>1</v>
      </c>
      <c r="J164" s="188" t="e">
        <f>+IF(#REF!="Issued",1,IF(#REF!="Not Issued",2,"Nil"))</f>
        <v>#REF!</v>
      </c>
      <c r="K164" s="188" t="s">
        <v>861</v>
      </c>
      <c r="L164" s="232"/>
    </row>
    <row r="165" spans="1:12" ht="15.95" customHeight="1" x14ac:dyDescent="0.2">
      <c r="A165" s="187">
        <f t="shared" si="14"/>
        <v>4</v>
      </c>
      <c r="B165" s="615" t="s">
        <v>862</v>
      </c>
      <c r="C165" s="616">
        <v>65120</v>
      </c>
      <c r="D165" s="617" t="s">
        <v>863</v>
      </c>
      <c r="E165" s="96" t="s">
        <v>864</v>
      </c>
      <c r="F165" s="96" t="s">
        <v>141</v>
      </c>
      <c r="G165" s="188">
        <f t="shared" si="12"/>
        <v>1</v>
      </c>
      <c r="H165" s="189" t="s">
        <v>101</v>
      </c>
      <c r="I165" s="188">
        <f t="shared" si="13"/>
        <v>1</v>
      </c>
      <c r="J165" s="188" t="e">
        <f>+IF(#REF!="Issued",1,IF(#REF!="Not Issued",2,"Nil"))</f>
        <v>#REF!</v>
      </c>
      <c r="K165" s="188" t="s">
        <v>865</v>
      </c>
      <c r="L165" s="232"/>
    </row>
    <row r="166" spans="1:12" ht="15.95" customHeight="1" x14ac:dyDescent="0.2">
      <c r="A166" s="187">
        <f t="shared" si="14"/>
        <v>5</v>
      </c>
      <c r="B166" s="615" t="s">
        <v>866</v>
      </c>
      <c r="C166" s="616">
        <v>65121</v>
      </c>
      <c r="D166" s="617" t="s">
        <v>867</v>
      </c>
      <c r="E166" s="96" t="s">
        <v>868</v>
      </c>
      <c r="F166" s="96" t="s">
        <v>166</v>
      </c>
      <c r="G166" s="188">
        <f t="shared" si="12"/>
        <v>2</v>
      </c>
      <c r="H166" s="189" t="s">
        <v>101</v>
      </c>
      <c r="I166" s="188">
        <f t="shared" si="13"/>
        <v>1</v>
      </c>
      <c r="J166" s="188" t="e">
        <f>+IF(#REF!="Issued",1,IF(#REF!="Not Issued",2,"Nil"))</f>
        <v>#REF!</v>
      </c>
      <c r="K166" s="188" t="s">
        <v>869</v>
      </c>
      <c r="L166" s="232"/>
    </row>
    <row r="167" spans="1:12" ht="15.95" customHeight="1" x14ac:dyDescent="0.2">
      <c r="A167" s="187">
        <f t="shared" si="14"/>
        <v>6</v>
      </c>
      <c r="B167" s="615" t="s">
        <v>870</v>
      </c>
      <c r="C167" s="616">
        <v>65122</v>
      </c>
      <c r="D167" s="617" t="s">
        <v>871</v>
      </c>
      <c r="E167" s="96" t="s">
        <v>872</v>
      </c>
      <c r="F167" s="96" t="s">
        <v>141</v>
      </c>
      <c r="G167" s="188">
        <f t="shared" si="12"/>
        <v>1</v>
      </c>
      <c r="H167" s="189" t="s">
        <v>101</v>
      </c>
      <c r="I167" s="188">
        <f t="shared" si="13"/>
        <v>1</v>
      </c>
      <c r="J167" s="188" t="e">
        <f>+IF(#REF!="Issued",1,IF(#REF!="Not Issued",2,"Nil"))</f>
        <v>#REF!</v>
      </c>
      <c r="K167" s="188" t="s">
        <v>873</v>
      </c>
      <c r="L167" s="232"/>
    </row>
    <row r="168" spans="1:12" ht="15.95" customHeight="1" x14ac:dyDescent="0.2">
      <c r="A168" s="187">
        <f t="shared" si="14"/>
        <v>7</v>
      </c>
      <c r="B168" s="615" t="s">
        <v>874</v>
      </c>
      <c r="C168" s="616">
        <v>65123</v>
      </c>
      <c r="D168" s="617" t="s">
        <v>875</v>
      </c>
      <c r="E168" s="96" t="s">
        <v>876</v>
      </c>
      <c r="F168" s="96" t="s">
        <v>141</v>
      </c>
      <c r="G168" s="188">
        <f t="shared" si="12"/>
        <v>1</v>
      </c>
      <c r="H168" s="189" t="s">
        <v>101</v>
      </c>
      <c r="I168" s="188">
        <f t="shared" si="13"/>
        <v>1</v>
      </c>
      <c r="J168" s="188" t="e">
        <f>+IF(#REF!="Issued",1,IF(#REF!="Not Issued",2,"Nil"))</f>
        <v>#REF!</v>
      </c>
      <c r="K168" s="188" t="s">
        <v>877</v>
      </c>
      <c r="L168" s="232"/>
    </row>
    <row r="169" spans="1:12" ht="15.95" customHeight="1" x14ac:dyDescent="0.2">
      <c r="A169" s="187">
        <f t="shared" si="14"/>
        <v>8</v>
      </c>
      <c r="B169" s="615" t="s">
        <v>878</v>
      </c>
      <c r="C169" s="616">
        <v>65124</v>
      </c>
      <c r="D169" s="617" t="s">
        <v>879</v>
      </c>
      <c r="E169" s="96" t="s">
        <v>880</v>
      </c>
      <c r="F169" s="96" t="s">
        <v>166</v>
      </c>
      <c r="G169" s="188">
        <f t="shared" si="12"/>
        <v>2</v>
      </c>
      <c r="H169" s="189" t="s">
        <v>101</v>
      </c>
      <c r="I169" s="188">
        <f t="shared" si="13"/>
        <v>1</v>
      </c>
      <c r="J169" s="188" t="e">
        <f>+IF(#REF!="Issued",1,IF(#REF!="Not Issued",2,"Nil"))</f>
        <v>#REF!</v>
      </c>
      <c r="K169" s="188" t="s">
        <v>881</v>
      </c>
      <c r="L169" s="232"/>
    </row>
    <row r="170" spans="1:12" ht="15.95" customHeight="1" x14ac:dyDescent="0.2">
      <c r="A170" s="187">
        <f t="shared" si="14"/>
        <v>9</v>
      </c>
      <c r="B170" s="615" t="s">
        <v>882</v>
      </c>
      <c r="C170" s="616">
        <v>65125</v>
      </c>
      <c r="D170" s="617" t="s">
        <v>883</v>
      </c>
      <c r="E170" s="96" t="s">
        <v>884</v>
      </c>
      <c r="F170" s="96" t="s">
        <v>166</v>
      </c>
      <c r="G170" s="188">
        <f t="shared" si="12"/>
        <v>2</v>
      </c>
      <c r="H170" s="189" t="s">
        <v>101</v>
      </c>
      <c r="I170" s="188">
        <f t="shared" si="13"/>
        <v>1</v>
      </c>
      <c r="J170" s="188" t="e">
        <f>+IF(#REF!="Issued",1,IF(#REF!="Not Issued",2,"Nil"))</f>
        <v>#REF!</v>
      </c>
      <c r="K170" s="188" t="s">
        <v>885</v>
      </c>
      <c r="L170" s="232"/>
    </row>
    <row r="171" spans="1:12" ht="15.95" customHeight="1" x14ac:dyDescent="0.2">
      <c r="A171" s="187">
        <f t="shared" si="14"/>
        <v>10</v>
      </c>
      <c r="B171" s="615" t="s">
        <v>886</v>
      </c>
      <c r="C171" s="616">
        <v>65126</v>
      </c>
      <c r="D171" s="617" t="s">
        <v>887</v>
      </c>
      <c r="E171" s="96" t="s">
        <v>888</v>
      </c>
      <c r="F171" s="96" t="s">
        <v>166</v>
      </c>
      <c r="G171" s="188">
        <f t="shared" si="12"/>
        <v>2</v>
      </c>
      <c r="H171" s="189" t="s">
        <v>101</v>
      </c>
      <c r="I171" s="188">
        <f t="shared" si="13"/>
        <v>1</v>
      </c>
      <c r="J171" s="188" t="e">
        <f>+IF(#REF!="Issued",1,IF(#REF!="Not Issued",2,"Nil"))</f>
        <v>#REF!</v>
      </c>
      <c r="K171" s="188" t="s">
        <v>889</v>
      </c>
      <c r="L171" s="232"/>
    </row>
    <row r="172" spans="1:12" ht="15.95" customHeight="1" x14ac:dyDescent="0.2">
      <c r="A172" s="187">
        <f t="shared" si="14"/>
        <v>11</v>
      </c>
      <c r="B172" s="615" t="s">
        <v>890</v>
      </c>
      <c r="C172" s="616">
        <v>65127</v>
      </c>
      <c r="D172" s="617" t="s">
        <v>891</v>
      </c>
      <c r="E172" s="96" t="s">
        <v>892</v>
      </c>
      <c r="F172" s="96" t="s">
        <v>141</v>
      </c>
      <c r="G172" s="188">
        <f t="shared" si="12"/>
        <v>1</v>
      </c>
      <c r="H172" s="189" t="s">
        <v>101</v>
      </c>
      <c r="I172" s="188">
        <f t="shared" si="13"/>
        <v>1</v>
      </c>
      <c r="J172" s="188" t="e">
        <f>+IF(#REF!="Issued",1,IF(#REF!="Not Issued",2,"Nil"))</f>
        <v>#REF!</v>
      </c>
      <c r="K172" s="188" t="s">
        <v>893</v>
      </c>
      <c r="L172" s="232"/>
    </row>
    <row r="173" spans="1:12" ht="15.95" customHeight="1" x14ac:dyDescent="0.2">
      <c r="A173" s="187">
        <f t="shared" si="14"/>
        <v>12</v>
      </c>
      <c r="B173" s="615" t="s">
        <v>894</v>
      </c>
      <c r="C173" s="616">
        <v>65128</v>
      </c>
      <c r="D173" s="617" t="s">
        <v>895</v>
      </c>
      <c r="E173" s="96" t="s">
        <v>896</v>
      </c>
      <c r="F173" s="96" t="s">
        <v>141</v>
      </c>
      <c r="G173" s="188">
        <f t="shared" si="12"/>
        <v>1</v>
      </c>
      <c r="H173" s="189" t="s">
        <v>101</v>
      </c>
      <c r="I173" s="188">
        <f t="shared" si="13"/>
        <v>1</v>
      </c>
      <c r="J173" s="188" t="e">
        <f>+IF(#REF!="Issued",1,IF(#REF!="Not Issued",2,"Nil"))</f>
        <v>#REF!</v>
      </c>
      <c r="K173" s="188" t="s">
        <v>897</v>
      </c>
      <c r="L173" s="232"/>
    </row>
    <row r="174" spans="1:12" ht="15.95" customHeight="1" x14ac:dyDescent="0.2">
      <c r="A174" s="187">
        <f t="shared" si="14"/>
        <v>13</v>
      </c>
      <c r="B174" s="615" t="s">
        <v>898</v>
      </c>
      <c r="C174" s="616">
        <v>65129</v>
      </c>
      <c r="D174" s="617" t="s">
        <v>899</v>
      </c>
      <c r="E174" s="96" t="s">
        <v>900</v>
      </c>
      <c r="F174" s="96" t="s">
        <v>141</v>
      </c>
      <c r="G174" s="188">
        <f t="shared" si="12"/>
        <v>1</v>
      </c>
      <c r="H174" s="189" t="s">
        <v>101</v>
      </c>
      <c r="I174" s="188">
        <f t="shared" si="13"/>
        <v>1</v>
      </c>
      <c r="J174" s="188" t="e">
        <f>+IF(#REF!="Issued",1,IF(#REF!="Not Issued",2,"Nil"))</f>
        <v>#REF!</v>
      </c>
      <c r="K174" s="188" t="s">
        <v>901</v>
      </c>
      <c r="L174" s="232"/>
    </row>
    <row r="175" spans="1:12" ht="15.95" customHeight="1" x14ac:dyDescent="0.2">
      <c r="A175" s="187">
        <f t="shared" si="14"/>
        <v>14</v>
      </c>
      <c r="B175" s="615" t="s">
        <v>902</v>
      </c>
      <c r="C175" s="616">
        <v>65130</v>
      </c>
      <c r="D175" s="617" t="s">
        <v>903</v>
      </c>
      <c r="E175" s="96" t="s">
        <v>904</v>
      </c>
      <c r="F175" s="96" t="s">
        <v>166</v>
      </c>
      <c r="G175" s="188">
        <f t="shared" si="12"/>
        <v>2</v>
      </c>
      <c r="H175" s="189" t="s">
        <v>101</v>
      </c>
      <c r="I175" s="188">
        <f t="shared" si="13"/>
        <v>1</v>
      </c>
      <c r="J175" s="188" t="e">
        <f>+IF(#REF!="Issued",1,IF(#REF!="Not Issued",2,"Nil"))</f>
        <v>#REF!</v>
      </c>
      <c r="K175" s="188" t="s">
        <v>905</v>
      </c>
      <c r="L175" s="232"/>
    </row>
    <row r="176" spans="1:12" ht="15.95" customHeight="1" x14ac:dyDescent="0.2">
      <c r="A176" s="187">
        <f t="shared" si="14"/>
        <v>15</v>
      </c>
      <c r="B176" s="615" t="s">
        <v>906</v>
      </c>
      <c r="C176" s="616">
        <v>65131</v>
      </c>
      <c r="D176" s="617" t="s">
        <v>907</v>
      </c>
      <c r="E176" s="96" t="s">
        <v>908</v>
      </c>
      <c r="F176" s="96" t="s">
        <v>141</v>
      </c>
      <c r="G176" s="188">
        <f t="shared" si="12"/>
        <v>1</v>
      </c>
      <c r="H176" s="189" t="s">
        <v>101</v>
      </c>
      <c r="I176" s="188">
        <f t="shared" si="13"/>
        <v>1</v>
      </c>
      <c r="J176" s="188" t="e">
        <f>+IF(#REF!="Issued",1,IF(#REF!="Not Issued",2,"Nil"))</f>
        <v>#REF!</v>
      </c>
      <c r="K176" s="188" t="s">
        <v>909</v>
      </c>
      <c r="L176" s="232"/>
    </row>
    <row r="177" spans="1:12" ht="15.95" customHeight="1" x14ac:dyDescent="0.2">
      <c r="A177" s="187">
        <f t="shared" si="14"/>
        <v>16</v>
      </c>
      <c r="B177" s="615" t="s">
        <v>910</v>
      </c>
      <c r="C177" s="616">
        <v>65132</v>
      </c>
      <c r="D177" s="617" t="s">
        <v>911</v>
      </c>
      <c r="E177" s="96" t="s">
        <v>513</v>
      </c>
      <c r="F177" s="96" t="s">
        <v>166</v>
      </c>
      <c r="G177" s="188">
        <f t="shared" si="12"/>
        <v>2</v>
      </c>
      <c r="H177" s="189" t="s">
        <v>101</v>
      </c>
      <c r="I177" s="188">
        <f t="shared" si="13"/>
        <v>1</v>
      </c>
      <c r="J177" s="188" t="e">
        <f>+IF(#REF!="Issued",1,IF(#REF!="Not Issued",2,"Nil"))</f>
        <v>#REF!</v>
      </c>
      <c r="K177" s="188" t="s">
        <v>912</v>
      </c>
      <c r="L177" s="232"/>
    </row>
    <row r="178" spans="1:12" ht="15.95" customHeight="1" x14ac:dyDescent="0.2">
      <c r="A178" s="187">
        <f t="shared" si="14"/>
        <v>17</v>
      </c>
      <c r="B178" s="615" t="s">
        <v>917</v>
      </c>
      <c r="C178" s="616">
        <v>65134</v>
      </c>
      <c r="D178" s="617" t="s">
        <v>918</v>
      </c>
      <c r="E178" s="96" t="s">
        <v>919</v>
      </c>
      <c r="F178" s="96" t="s">
        <v>141</v>
      </c>
      <c r="G178" s="188">
        <f t="shared" si="12"/>
        <v>1</v>
      </c>
      <c r="H178" s="189" t="s">
        <v>101</v>
      </c>
      <c r="I178" s="188">
        <f t="shared" si="13"/>
        <v>1</v>
      </c>
      <c r="J178" s="188" t="e">
        <f>+IF(#REF!="Issued",1,IF(#REF!="Not Issued",2,"Nil"))</f>
        <v>#REF!</v>
      </c>
      <c r="K178" s="188" t="s">
        <v>916</v>
      </c>
      <c r="L178" s="232"/>
    </row>
    <row r="179" spans="1:12" ht="15.95" customHeight="1" x14ac:dyDescent="0.2">
      <c r="A179" s="187">
        <f t="shared" si="14"/>
        <v>18</v>
      </c>
      <c r="B179" s="615" t="s">
        <v>921</v>
      </c>
      <c r="C179" s="616">
        <v>65135</v>
      </c>
      <c r="D179" s="617" t="s">
        <v>922</v>
      </c>
      <c r="E179" s="96" t="s">
        <v>923</v>
      </c>
      <c r="F179" s="96" t="s">
        <v>141</v>
      </c>
      <c r="G179" s="188">
        <f t="shared" si="12"/>
        <v>1</v>
      </c>
      <c r="H179" s="189" t="s">
        <v>101</v>
      </c>
      <c r="I179" s="188">
        <f t="shared" si="13"/>
        <v>1</v>
      </c>
      <c r="J179" s="188" t="e">
        <f>+IF(#REF!="Issued",1,IF(#REF!="Not Issued",2,"Nil"))</f>
        <v>#REF!</v>
      </c>
      <c r="K179" s="188" t="s">
        <v>920</v>
      </c>
      <c r="L179" s="232"/>
    </row>
    <row r="180" spans="1:12" ht="15.95" customHeight="1" x14ac:dyDescent="0.2">
      <c r="A180" s="187">
        <f t="shared" si="14"/>
        <v>19</v>
      </c>
      <c r="B180" s="615" t="s">
        <v>925</v>
      </c>
      <c r="C180" s="616">
        <v>65136</v>
      </c>
      <c r="D180" s="617" t="s">
        <v>618</v>
      </c>
      <c r="E180" s="96" t="s">
        <v>926</v>
      </c>
      <c r="F180" s="96" t="s">
        <v>166</v>
      </c>
      <c r="G180" s="188">
        <f t="shared" si="12"/>
        <v>2</v>
      </c>
      <c r="H180" s="189" t="s">
        <v>101</v>
      </c>
      <c r="I180" s="188">
        <f t="shared" si="13"/>
        <v>1</v>
      </c>
      <c r="J180" s="188" t="e">
        <f>+IF(#REF!="Issued",1,IF(#REF!="Not Issued",2,"Nil"))</f>
        <v>#REF!</v>
      </c>
      <c r="K180" s="188" t="s">
        <v>924</v>
      </c>
      <c r="L180" s="232"/>
    </row>
    <row r="181" spans="1:12" ht="15.95" customHeight="1" x14ac:dyDescent="0.2">
      <c r="A181" s="187">
        <f t="shared" si="14"/>
        <v>20</v>
      </c>
      <c r="B181" s="615" t="s">
        <v>928</v>
      </c>
      <c r="C181" s="616">
        <v>65137</v>
      </c>
      <c r="D181" s="617" t="s">
        <v>929</v>
      </c>
      <c r="E181" s="96" t="s">
        <v>930</v>
      </c>
      <c r="F181" s="96" t="s">
        <v>141</v>
      </c>
      <c r="G181" s="188">
        <f t="shared" si="12"/>
        <v>1</v>
      </c>
      <c r="H181" s="189" t="s">
        <v>101</v>
      </c>
      <c r="I181" s="188">
        <f t="shared" si="13"/>
        <v>1</v>
      </c>
      <c r="J181" s="188" t="e">
        <f>+IF(#REF!="Issued",1,IF(#REF!="Not Issued",2,"Nil"))</f>
        <v>#REF!</v>
      </c>
      <c r="K181" s="188" t="s">
        <v>927</v>
      </c>
      <c r="L181" s="232"/>
    </row>
    <row r="182" spans="1:12" ht="15.95" customHeight="1" x14ac:dyDescent="0.2">
      <c r="A182" s="187">
        <f t="shared" si="14"/>
        <v>21</v>
      </c>
      <c r="B182" s="615" t="s">
        <v>932</v>
      </c>
      <c r="C182" s="616">
        <v>65138</v>
      </c>
      <c r="D182" s="617" t="s">
        <v>933</v>
      </c>
      <c r="E182" s="96" t="s">
        <v>934</v>
      </c>
      <c r="F182" s="96" t="s">
        <v>141</v>
      </c>
      <c r="G182" s="188">
        <f t="shared" si="12"/>
        <v>1</v>
      </c>
      <c r="H182" s="189" t="s">
        <v>101</v>
      </c>
      <c r="I182" s="188">
        <f t="shared" si="13"/>
        <v>1</v>
      </c>
      <c r="J182" s="188" t="e">
        <f>+IF(#REF!="Issued",1,IF(#REF!="Not Issued",2,"Nil"))</f>
        <v>#REF!</v>
      </c>
      <c r="K182" s="188" t="s">
        <v>931</v>
      </c>
      <c r="L182" s="232"/>
    </row>
    <row r="183" spans="1:12" ht="15.95" customHeight="1" x14ac:dyDescent="0.2">
      <c r="A183" s="187">
        <f t="shared" si="14"/>
        <v>22</v>
      </c>
      <c r="B183" s="615" t="s">
        <v>936</v>
      </c>
      <c r="C183" s="616">
        <v>65139</v>
      </c>
      <c r="D183" s="617" t="s">
        <v>937</v>
      </c>
      <c r="E183" s="96" t="s">
        <v>938</v>
      </c>
      <c r="F183" s="96" t="s">
        <v>141</v>
      </c>
      <c r="G183" s="188">
        <f t="shared" si="12"/>
        <v>1</v>
      </c>
      <c r="H183" s="189" t="s">
        <v>101</v>
      </c>
      <c r="I183" s="188">
        <f t="shared" si="13"/>
        <v>1</v>
      </c>
      <c r="J183" s="188" t="e">
        <f>+IF(#REF!="Issued",1,IF(#REF!="Not Issued",2,"Nil"))</f>
        <v>#REF!</v>
      </c>
      <c r="K183" s="188" t="s">
        <v>935</v>
      </c>
      <c r="L183" s="232"/>
    </row>
    <row r="184" spans="1:12" ht="15.95" customHeight="1" x14ac:dyDescent="0.2">
      <c r="A184" s="187">
        <f t="shared" si="14"/>
        <v>23</v>
      </c>
      <c r="B184" s="615" t="s">
        <v>944</v>
      </c>
      <c r="C184" s="616">
        <v>65141</v>
      </c>
      <c r="D184" s="617" t="s">
        <v>945</v>
      </c>
      <c r="E184" s="96" t="s">
        <v>946</v>
      </c>
      <c r="F184" s="96" t="s">
        <v>166</v>
      </c>
      <c r="G184" s="188">
        <f t="shared" si="12"/>
        <v>2</v>
      </c>
      <c r="H184" s="189" t="s">
        <v>101</v>
      </c>
      <c r="I184" s="188">
        <f t="shared" si="13"/>
        <v>1</v>
      </c>
      <c r="J184" s="188" t="e">
        <f>+IF(#REF!="Issued",1,IF(#REF!="Not Issued",2,"Nil"))</f>
        <v>#REF!</v>
      </c>
      <c r="K184" s="188" t="s">
        <v>939</v>
      </c>
      <c r="L184" s="232"/>
    </row>
    <row r="185" spans="1:12" ht="15.95" customHeight="1" x14ac:dyDescent="0.2">
      <c r="A185" s="187">
        <f t="shared" si="14"/>
        <v>24</v>
      </c>
      <c r="B185" s="615" t="s">
        <v>948</v>
      </c>
      <c r="C185" s="616">
        <v>65142</v>
      </c>
      <c r="D185" s="617" t="s">
        <v>949</v>
      </c>
      <c r="E185" s="96" t="s">
        <v>950</v>
      </c>
      <c r="F185" s="96" t="s">
        <v>166</v>
      </c>
      <c r="G185" s="188">
        <f t="shared" si="12"/>
        <v>2</v>
      </c>
      <c r="H185" s="189" t="s">
        <v>101</v>
      </c>
      <c r="I185" s="188">
        <f t="shared" si="13"/>
        <v>1</v>
      </c>
      <c r="J185" s="188" t="e">
        <f>+IF(#REF!="Issued",1,IF(#REF!="Not Issued",2,"Nil"))</f>
        <v>#REF!</v>
      </c>
      <c r="K185" s="188" t="s">
        <v>943</v>
      </c>
      <c r="L185" s="232"/>
    </row>
    <row r="186" spans="1:12" ht="15.95" customHeight="1" x14ac:dyDescent="0.2">
      <c r="A186" s="187">
        <f t="shared" si="14"/>
        <v>25</v>
      </c>
      <c r="B186" s="615" t="s">
        <v>952</v>
      </c>
      <c r="C186" s="616">
        <v>65143</v>
      </c>
      <c r="D186" s="617" t="s">
        <v>953</v>
      </c>
      <c r="E186" s="96" t="s">
        <v>954</v>
      </c>
      <c r="F186" s="96" t="s">
        <v>166</v>
      </c>
      <c r="G186" s="188">
        <f t="shared" si="12"/>
        <v>2</v>
      </c>
      <c r="H186" s="189" t="s">
        <v>101</v>
      </c>
      <c r="I186" s="188">
        <f t="shared" si="13"/>
        <v>1</v>
      </c>
      <c r="J186" s="188" t="e">
        <f>+IF(#REF!="Issued",1,IF(#REF!="Not Issued",2,"Nil"))</f>
        <v>#REF!</v>
      </c>
      <c r="K186" s="188" t="s">
        <v>947</v>
      </c>
      <c r="L186" s="232"/>
    </row>
    <row r="187" spans="1:12" ht="15.95" customHeight="1" x14ac:dyDescent="0.2">
      <c r="A187" s="187">
        <f t="shared" si="14"/>
        <v>26</v>
      </c>
      <c r="B187" s="615" t="s">
        <v>956</v>
      </c>
      <c r="C187" s="616">
        <v>65144</v>
      </c>
      <c r="D187" s="617" t="s">
        <v>957</v>
      </c>
      <c r="E187" s="96" t="s">
        <v>958</v>
      </c>
      <c r="F187" s="96" t="s">
        <v>166</v>
      </c>
      <c r="G187" s="188">
        <f t="shared" si="12"/>
        <v>2</v>
      </c>
      <c r="H187" s="189" t="s">
        <v>101</v>
      </c>
      <c r="I187" s="188">
        <f t="shared" si="13"/>
        <v>1</v>
      </c>
      <c r="J187" s="188" t="e">
        <f>+IF(#REF!="Issued",1,IF(#REF!="Not Issued",2,"Nil"))</f>
        <v>#REF!</v>
      </c>
      <c r="K187" s="188" t="s">
        <v>951</v>
      </c>
      <c r="L187" s="232"/>
    </row>
    <row r="188" spans="1:12" ht="15.95" customHeight="1" x14ac:dyDescent="0.2">
      <c r="A188" s="187">
        <f t="shared" si="14"/>
        <v>27</v>
      </c>
      <c r="B188" s="615" t="s">
        <v>960</v>
      </c>
      <c r="C188" s="616">
        <v>65145</v>
      </c>
      <c r="D188" s="617" t="s">
        <v>961</v>
      </c>
      <c r="E188" s="96" t="s">
        <v>962</v>
      </c>
      <c r="F188" s="96" t="s">
        <v>141</v>
      </c>
      <c r="G188" s="188">
        <f t="shared" si="12"/>
        <v>1</v>
      </c>
      <c r="H188" s="189" t="s">
        <v>101</v>
      </c>
      <c r="I188" s="188">
        <f t="shared" si="13"/>
        <v>1</v>
      </c>
      <c r="J188" s="188" t="e">
        <f>+IF(#REF!="Issued",1,IF(#REF!="Not Issued",2,"Nil"))</f>
        <v>#REF!</v>
      </c>
      <c r="K188" s="188" t="s">
        <v>955</v>
      </c>
      <c r="L188" s="232"/>
    </row>
    <row r="189" spans="1:12" ht="15.95" customHeight="1" x14ac:dyDescent="0.2">
      <c r="A189" s="187">
        <f t="shared" si="14"/>
        <v>28</v>
      </c>
      <c r="B189" s="615" t="s">
        <v>968</v>
      </c>
      <c r="C189" s="616">
        <v>65147</v>
      </c>
      <c r="D189" s="617" t="s">
        <v>969</v>
      </c>
      <c r="E189" s="96" t="s">
        <v>244</v>
      </c>
      <c r="F189" s="96" t="s">
        <v>166</v>
      </c>
      <c r="G189" s="188">
        <f t="shared" si="12"/>
        <v>2</v>
      </c>
      <c r="H189" s="189" t="s">
        <v>101</v>
      </c>
      <c r="I189" s="188">
        <f t="shared" si="13"/>
        <v>1</v>
      </c>
      <c r="J189" s="188" t="e">
        <f>+IF(#REF!="Issued",1,IF(#REF!="Not Issued",2,"Nil"))</f>
        <v>#REF!</v>
      </c>
      <c r="K189" s="188" t="s">
        <v>959</v>
      </c>
      <c r="L189" s="232"/>
    </row>
    <row r="190" spans="1:12" ht="15.95" customHeight="1" x14ac:dyDescent="0.2">
      <c r="A190" s="187">
        <f t="shared" si="14"/>
        <v>29</v>
      </c>
      <c r="B190" s="615" t="s">
        <v>971</v>
      </c>
      <c r="C190" s="616">
        <v>65148</v>
      </c>
      <c r="D190" s="617" t="s">
        <v>972</v>
      </c>
      <c r="E190" s="96" t="s">
        <v>973</v>
      </c>
      <c r="F190" s="96" t="s">
        <v>166</v>
      </c>
      <c r="G190" s="188">
        <f t="shared" si="12"/>
        <v>2</v>
      </c>
      <c r="H190" s="189" t="s">
        <v>101</v>
      </c>
      <c r="I190" s="188">
        <f t="shared" si="13"/>
        <v>1</v>
      </c>
      <c r="J190" s="188" t="e">
        <f>+IF(#REF!="Issued",1,IF(#REF!="Not Issued",2,"Nil"))</f>
        <v>#REF!</v>
      </c>
      <c r="K190" s="188" t="s">
        <v>963</v>
      </c>
      <c r="L190" s="232"/>
    </row>
    <row r="191" spans="1:12" ht="15.95" customHeight="1" x14ac:dyDescent="0.2">
      <c r="A191" s="187">
        <f t="shared" si="14"/>
        <v>30</v>
      </c>
      <c r="B191" s="615" t="s">
        <v>979</v>
      </c>
      <c r="C191" s="616">
        <v>65150</v>
      </c>
      <c r="D191" s="617" t="s">
        <v>980</v>
      </c>
      <c r="E191" s="96" t="s">
        <v>981</v>
      </c>
      <c r="F191" s="96" t="s">
        <v>166</v>
      </c>
      <c r="G191" s="188">
        <f t="shared" si="12"/>
        <v>2</v>
      </c>
      <c r="H191" s="189" t="s">
        <v>101</v>
      </c>
      <c r="I191" s="188">
        <f t="shared" si="13"/>
        <v>1</v>
      </c>
      <c r="J191" s="188" t="e">
        <f>+IF(#REF!="Issued",1,IF(#REF!="Not Issued",2,"Nil"))</f>
        <v>#REF!</v>
      </c>
      <c r="K191" s="188" t="s">
        <v>967</v>
      </c>
      <c r="L191" s="232"/>
    </row>
    <row r="192" spans="1:12" ht="15.95" customHeight="1" x14ac:dyDescent="0.2">
      <c r="A192" s="187">
        <f t="shared" si="14"/>
        <v>31</v>
      </c>
      <c r="B192" s="615" t="s">
        <v>987</v>
      </c>
      <c r="C192" s="616">
        <v>59974</v>
      </c>
      <c r="D192" s="617" t="s">
        <v>988</v>
      </c>
      <c r="E192" s="96" t="s">
        <v>989</v>
      </c>
      <c r="F192" s="96" t="s">
        <v>141</v>
      </c>
      <c r="G192" s="188">
        <f t="shared" si="12"/>
        <v>1</v>
      </c>
      <c r="H192" s="189" t="s">
        <v>101</v>
      </c>
      <c r="I192" s="188">
        <f t="shared" si="13"/>
        <v>1</v>
      </c>
      <c r="J192" s="188" t="e">
        <f>+IF(#REF!="Issued",1,IF(#REF!="Not Issued",2,"Nil"))</f>
        <v>#REF!</v>
      </c>
      <c r="K192" s="188" t="s">
        <v>970</v>
      </c>
      <c r="L192" s="232"/>
    </row>
    <row r="193" spans="1:12" ht="15.95" customHeight="1" x14ac:dyDescent="0.2">
      <c r="A193" s="187">
        <f t="shared" si="14"/>
        <v>32</v>
      </c>
      <c r="B193" s="615" t="s">
        <v>991</v>
      </c>
      <c r="C193" s="616">
        <v>65152</v>
      </c>
      <c r="D193" s="617" t="s">
        <v>992</v>
      </c>
      <c r="E193" s="96" t="s">
        <v>993</v>
      </c>
      <c r="F193" s="96" t="s">
        <v>166</v>
      </c>
      <c r="G193" s="188">
        <f t="shared" si="12"/>
        <v>2</v>
      </c>
      <c r="H193" s="189" t="s">
        <v>101</v>
      </c>
      <c r="I193" s="188">
        <f t="shared" si="13"/>
        <v>1</v>
      </c>
      <c r="J193" s="188" t="e">
        <f>+IF(#REF!="Issued",1,IF(#REF!="Not Issued",2,"Nil"))</f>
        <v>#REF!</v>
      </c>
      <c r="K193" s="188" t="s">
        <v>974</v>
      </c>
      <c r="L193" s="232"/>
    </row>
    <row r="194" spans="1:12" ht="15.95" customHeight="1" x14ac:dyDescent="0.2">
      <c r="A194" s="187">
        <f t="shared" si="14"/>
        <v>33</v>
      </c>
      <c r="B194" s="615" t="s">
        <v>995</v>
      </c>
      <c r="C194" s="616">
        <v>65153</v>
      </c>
      <c r="D194" s="617" t="s">
        <v>996</v>
      </c>
      <c r="E194" s="96" t="s">
        <v>997</v>
      </c>
      <c r="F194" s="96" t="s">
        <v>166</v>
      </c>
      <c r="G194" s="188">
        <f t="shared" ref="G194:G225" si="15">+IF(F194="M",1,IF(F194="f",2,IF(F194="Civ",3,"Error")))</f>
        <v>2</v>
      </c>
      <c r="H194" s="189" t="s">
        <v>101</v>
      </c>
      <c r="I194" s="188">
        <f t="shared" si="13"/>
        <v>1</v>
      </c>
      <c r="J194" s="188" t="e">
        <f>+IF(#REF!="Issued",1,IF(#REF!="Not Issued",2,"Nil"))</f>
        <v>#REF!</v>
      </c>
      <c r="K194" s="188" t="s">
        <v>978</v>
      </c>
      <c r="L194" s="232"/>
    </row>
    <row r="195" spans="1:12" ht="15.95" customHeight="1" x14ac:dyDescent="0.2">
      <c r="A195" s="187">
        <f t="shared" si="14"/>
        <v>34</v>
      </c>
      <c r="B195" s="615" t="s">
        <v>999</v>
      </c>
      <c r="C195" s="616">
        <v>65154</v>
      </c>
      <c r="D195" s="617" t="s">
        <v>1000</v>
      </c>
      <c r="E195" s="96" t="s">
        <v>1001</v>
      </c>
      <c r="F195" s="96" t="s">
        <v>141</v>
      </c>
      <c r="G195" s="188">
        <f t="shared" si="15"/>
        <v>1</v>
      </c>
      <c r="H195" s="189" t="s">
        <v>101</v>
      </c>
      <c r="I195" s="188">
        <f t="shared" si="13"/>
        <v>1</v>
      </c>
      <c r="J195" s="188" t="e">
        <f>+IF(#REF!="Issued",1,IF(#REF!="Not Issued",2,"Nil"))</f>
        <v>#REF!</v>
      </c>
      <c r="K195" s="188" t="s">
        <v>982</v>
      </c>
      <c r="L195" s="232"/>
    </row>
    <row r="196" spans="1:12" ht="15.95" customHeight="1" x14ac:dyDescent="0.2">
      <c r="A196" s="187">
        <f t="shared" si="14"/>
        <v>35</v>
      </c>
      <c r="B196" s="615" t="s">
        <v>1003</v>
      </c>
      <c r="C196" s="616">
        <v>65155</v>
      </c>
      <c r="D196" s="617" t="s">
        <v>1004</v>
      </c>
      <c r="E196" s="96" t="s">
        <v>1005</v>
      </c>
      <c r="F196" s="96" t="s">
        <v>141</v>
      </c>
      <c r="G196" s="188">
        <f t="shared" si="15"/>
        <v>1</v>
      </c>
      <c r="H196" s="189" t="s">
        <v>101</v>
      </c>
      <c r="I196" s="188">
        <f t="shared" si="13"/>
        <v>1</v>
      </c>
      <c r="J196" s="188" t="e">
        <f>+IF(#REF!="Issued",1,IF(#REF!="Not Issued",2,"Nil"))</f>
        <v>#REF!</v>
      </c>
      <c r="K196" s="188" t="s">
        <v>986</v>
      </c>
      <c r="L196" s="232"/>
    </row>
    <row r="197" spans="1:12" ht="15.95" customHeight="1" x14ac:dyDescent="0.2">
      <c r="A197" s="187">
        <f t="shared" si="14"/>
        <v>36</v>
      </c>
      <c r="B197" s="615" t="s">
        <v>1011</v>
      </c>
      <c r="C197" s="616">
        <v>65157</v>
      </c>
      <c r="D197" s="617" t="s">
        <v>479</v>
      </c>
      <c r="E197" s="96" t="s">
        <v>1012</v>
      </c>
      <c r="F197" s="96" t="s">
        <v>141</v>
      </c>
      <c r="G197" s="188">
        <f t="shared" si="15"/>
        <v>1</v>
      </c>
      <c r="H197" s="189" t="s">
        <v>101</v>
      </c>
      <c r="I197" s="188">
        <f t="shared" si="13"/>
        <v>1</v>
      </c>
      <c r="J197" s="188" t="e">
        <f>+IF(#REF!="Issued",1,IF(#REF!="Not Issued",2,"Nil"))</f>
        <v>#REF!</v>
      </c>
      <c r="K197" s="188" t="s">
        <v>990</v>
      </c>
      <c r="L197" s="232"/>
    </row>
    <row r="198" spans="1:12" ht="15.95" customHeight="1" x14ac:dyDescent="0.2">
      <c r="A198" s="187">
        <f t="shared" si="14"/>
        <v>37</v>
      </c>
      <c r="B198" s="615" t="s">
        <v>1014</v>
      </c>
      <c r="C198" s="616">
        <v>65158</v>
      </c>
      <c r="D198" s="617" t="s">
        <v>1015</v>
      </c>
      <c r="E198" s="96" t="s">
        <v>1016</v>
      </c>
      <c r="F198" s="96" t="s">
        <v>141</v>
      </c>
      <c r="G198" s="188">
        <f t="shared" si="15"/>
        <v>1</v>
      </c>
      <c r="H198" s="189" t="s">
        <v>101</v>
      </c>
      <c r="I198" s="188">
        <f t="shared" si="13"/>
        <v>1</v>
      </c>
      <c r="J198" s="188" t="e">
        <f>+IF(#REF!="Issued",1,IF(#REF!="Not Issued",2,"Nil"))</f>
        <v>#REF!</v>
      </c>
      <c r="K198" s="188" t="s">
        <v>994</v>
      </c>
      <c r="L198" s="232"/>
    </row>
    <row r="199" spans="1:12" ht="15.95" customHeight="1" x14ac:dyDescent="0.2">
      <c r="A199" s="187">
        <f t="shared" si="14"/>
        <v>38</v>
      </c>
      <c r="B199" s="615" t="s">
        <v>1018</v>
      </c>
      <c r="C199" s="616">
        <v>65159</v>
      </c>
      <c r="D199" s="617" t="s">
        <v>1019</v>
      </c>
      <c r="E199" s="96" t="s">
        <v>1020</v>
      </c>
      <c r="F199" s="96" t="s">
        <v>141</v>
      </c>
      <c r="G199" s="188">
        <f t="shared" si="15"/>
        <v>1</v>
      </c>
      <c r="H199" s="189" t="s">
        <v>101</v>
      </c>
      <c r="I199" s="188">
        <f t="shared" si="13"/>
        <v>1</v>
      </c>
      <c r="J199" s="188" t="e">
        <f>+IF(#REF!="Issued",1,IF(#REF!="Not Issued",2,"Nil"))</f>
        <v>#REF!</v>
      </c>
      <c r="K199" s="188" t="s">
        <v>998</v>
      </c>
      <c r="L199" s="232"/>
    </row>
    <row r="200" spans="1:12" ht="15.95" customHeight="1" x14ac:dyDescent="0.2">
      <c r="A200" s="187">
        <f t="shared" si="14"/>
        <v>39</v>
      </c>
      <c r="B200" s="615" t="s">
        <v>1022</v>
      </c>
      <c r="C200" s="616">
        <v>65160</v>
      </c>
      <c r="D200" s="617" t="s">
        <v>1023</v>
      </c>
      <c r="E200" s="96" t="s">
        <v>1020</v>
      </c>
      <c r="F200" s="96" t="s">
        <v>141</v>
      </c>
      <c r="G200" s="188">
        <f t="shared" si="15"/>
        <v>1</v>
      </c>
      <c r="H200" s="189" t="s">
        <v>101</v>
      </c>
      <c r="I200" s="188">
        <f t="shared" si="13"/>
        <v>1</v>
      </c>
      <c r="J200" s="188" t="e">
        <f>+IF(#REF!="Issued",1,IF(#REF!="Not Issued",2,"Nil"))</f>
        <v>#REF!</v>
      </c>
      <c r="K200" s="188" t="s">
        <v>1002</v>
      </c>
      <c r="L200" s="232"/>
    </row>
    <row r="201" spans="1:12" ht="15.95" customHeight="1" x14ac:dyDescent="0.2">
      <c r="A201" s="187">
        <f t="shared" si="14"/>
        <v>40</v>
      </c>
      <c r="B201" s="615" t="s">
        <v>1025</v>
      </c>
      <c r="C201" s="616">
        <v>65161</v>
      </c>
      <c r="D201" s="617" t="s">
        <v>1026</v>
      </c>
      <c r="E201" s="96" t="s">
        <v>1027</v>
      </c>
      <c r="F201" s="96" t="s">
        <v>166</v>
      </c>
      <c r="G201" s="188">
        <f t="shared" si="15"/>
        <v>2</v>
      </c>
      <c r="H201" s="189" t="s">
        <v>101</v>
      </c>
      <c r="I201" s="188">
        <f t="shared" si="13"/>
        <v>1</v>
      </c>
      <c r="J201" s="188" t="e">
        <f>+IF(#REF!="Issued",1,IF(#REF!="Not Issued",2,"Nil"))</f>
        <v>#REF!</v>
      </c>
      <c r="K201" s="188" t="s">
        <v>1006</v>
      </c>
      <c r="L201" s="232"/>
    </row>
    <row r="202" spans="1:12" ht="15.95" customHeight="1" x14ac:dyDescent="0.2">
      <c r="A202" s="187">
        <f t="shared" si="14"/>
        <v>41</v>
      </c>
      <c r="B202" s="615" t="s">
        <v>1033</v>
      </c>
      <c r="C202" s="616">
        <v>65163</v>
      </c>
      <c r="D202" s="617" t="s">
        <v>1034</v>
      </c>
      <c r="E202" s="96" t="s">
        <v>1035</v>
      </c>
      <c r="F202" s="96" t="s">
        <v>141</v>
      </c>
      <c r="G202" s="188">
        <f t="shared" si="15"/>
        <v>1</v>
      </c>
      <c r="H202" s="189" t="s">
        <v>101</v>
      </c>
      <c r="I202" s="188">
        <f t="shared" si="13"/>
        <v>1</v>
      </c>
      <c r="J202" s="188" t="e">
        <f>+IF(#REF!="Issued",1,IF(#REF!="Not Issued",2,"Nil"))</f>
        <v>#REF!</v>
      </c>
      <c r="K202" s="188" t="s">
        <v>1010</v>
      </c>
      <c r="L202" s="232"/>
    </row>
    <row r="203" spans="1:12" ht="15.95" customHeight="1" x14ac:dyDescent="0.2">
      <c r="A203" s="187">
        <f t="shared" si="14"/>
        <v>42</v>
      </c>
      <c r="B203" s="615" t="s">
        <v>1037</v>
      </c>
      <c r="C203" s="616">
        <v>65164</v>
      </c>
      <c r="D203" s="617" t="s">
        <v>1038</v>
      </c>
      <c r="E203" s="96" t="s">
        <v>1039</v>
      </c>
      <c r="F203" s="96" t="s">
        <v>166</v>
      </c>
      <c r="G203" s="188">
        <f t="shared" si="15"/>
        <v>2</v>
      </c>
      <c r="H203" s="189" t="s">
        <v>101</v>
      </c>
      <c r="I203" s="188">
        <f t="shared" si="13"/>
        <v>1</v>
      </c>
      <c r="J203" s="188" t="e">
        <f>+IF(#REF!="Issued",1,IF(#REF!="Not Issued",2,"Nil"))</f>
        <v>#REF!</v>
      </c>
      <c r="K203" s="188" t="s">
        <v>1013</v>
      </c>
      <c r="L203" s="232"/>
    </row>
    <row r="204" spans="1:12" ht="15.95" customHeight="1" x14ac:dyDescent="0.2">
      <c r="A204" s="187">
        <f t="shared" si="14"/>
        <v>43</v>
      </c>
      <c r="B204" s="615" t="s">
        <v>1041</v>
      </c>
      <c r="C204" s="616">
        <v>65165</v>
      </c>
      <c r="D204" s="617" t="s">
        <v>1042</v>
      </c>
      <c r="E204" s="96" t="s">
        <v>209</v>
      </c>
      <c r="F204" s="96" t="s">
        <v>166</v>
      </c>
      <c r="G204" s="188">
        <f t="shared" si="15"/>
        <v>2</v>
      </c>
      <c r="H204" s="189" t="s">
        <v>101</v>
      </c>
      <c r="I204" s="188">
        <f t="shared" si="13"/>
        <v>1</v>
      </c>
      <c r="J204" s="188" t="e">
        <f>+IF(#REF!="Issued",1,IF(#REF!="Not Issued",2,"Nil"))</f>
        <v>#REF!</v>
      </c>
      <c r="K204" s="188" t="s">
        <v>1017</v>
      </c>
      <c r="L204" s="232"/>
    </row>
    <row r="205" spans="1:12" ht="15.95" customHeight="1" x14ac:dyDescent="0.2">
      <c r="A205" s="187">
        <f t="shared" si="14"/>
        <v>44</v>
      </c>
      <c r="B205" s="615" t="s">
        <v>1044</v>
      </c>
      <c r="C205" s="616">
        <v>65166</v>
      </c>
      <c r="D205" s="617" t="s">
        <v>1045</v>
      </c>
      <c r="E205" s="96" t="s">
        <v>1046</v>
      </c>
      <c r="F205" s="96" t="s">
        <v>166</v>
      </c>
      <c r="G205" s="188">
        <f t="shared" si="15"/>
        <v>2</v>
      </c>
      <c r="H205" s="189" t="s">
        <v>101</v>
      </c>
      <c r="I205" s="188">
        <f t="shared" si="13"/>
        <v>1</v>
      </c>
      <c r="J205" s="188" t="e">
        <f>+IF(#REF!="Issued",1,IF(#REF!="Not Issued",2,"Nil"))</f>
        <v>#REF!</v>
      </c>
      <c r="K205" s="188" t="s">
        <v>1021</v>
      </c>
      <c r="L205" s="232"/>
    </row>
    <row r="206" spans="1:12" ht="15.95" customHeight="1" x14ac:dyDescent="0.2">
      <c r="A206" s="187">
        <f t="shared" si="14"/>
        <v>45</v>
      </c>
      <c r="B206" s="615" t="s">
        <v>1048</v>
      </c>
      <c r="C206" s="616">
        <v>65167</v>
      </c>
      <c r="D206" s="617" t="s">
        <v>1049</v>
      </c>
      <c r="E206" s="96" t="s">
        <v>900</v>
      </c>
      <c r="F206" s="96" t="s">
        <v>166</v>
      </c>
      <c r="G206" s="188">
        <f t="shared" si="15"/>
        <v>2</v>
      </c>
      <c r="H206" s="189" t="s">
        <v>101</v>
      </c>
      <c r="I206" s="188">
        <f t="shared" si="13"/>
        <v>1</v>
      </c>
      <c r="J206" s="188" t="e">
        <f>+IF(#REF!="Issued",1,IF(#REF!="Not Issued",2,"Nil"))</f>
        <v>#REF!</v>
      </c>
      <c r="K206" s="188" t="s">
        <v>1024</v>
      </c>
      <c r="L206" s="232"/>
    </row>
    <row r="207" spans="1:12" ht="15.95" customHeight="1" x14ac:dyDescent="0.2">
      <c r="A207" s="187">
        <f t="shared" si="14"/>
        <v>46</v>
      </c>
      <c r="B207" s="615" t="s">
        <v>1051</v>
      </c>
      <c r="C207" s="616">
        <v>65168</v>
      </c>
      <c r="D207" s="617" t="s">
        <v>1052</v>
      </c>
      <c r="E207" s="96" t="s">
        <v>1053</v>
      </c>
      <c r="F207" s="96" t="s">
        <v>141</v>
      </c>
      <c r="G207" s="188">
        <f t="shared" si="15"/>
        <v>1</v>
      </c>
      <c r="H207" s="189" t="s">
        <v>101</v>
      </c>
      <c r="I207" s="188">
        <f t="shared" si="13"/>
        <v>1</v>
      </c>
      <c r="J207" s="188" t="e">
        <f>+IF(#REF!="Issued",1,IF(#REF!="Not Issued",2,"Nil"))</f>
        <v>#REF!</v>
      </c>
      <c r="K207" s="188" t="s">
        <v>1028</v>
      </c>
      <c r="L207" s="232"/>
    </row>
    <row r="208" spans="1:12" ht="15.95" customHeight="1" x14ac:dyDescent="0.2">
      <c r="A208" s="187">
        <f t="shared" si="14"/>
        <v>47</v>
      </c>
      <c r="B208" s="615" t="s">
        <v>1055</v>
      </c>
      <c r="C208" s="616">
        <v>65169</v>
      </c>
      <c r="D208" s="617" t="s">
        <v>1056</v>
      </c>
      <c r="E208" s="96" t="s">
        <v>1057</v>
      </c>
      <c r="F208" s="96" t="s">
        <v>141</v>
      </c>
      <c r="G208" s="188">
        <f t="shared" si="15"/>
        <v>1</v>
      </c>
      <c r="H208" s="189" t="s">
        <v>101</v>
      </c>
      <c r="I208" s="188">
        <f t="shared" si="13"/>
        <v>1</v>
      </c>
      <c r="J208" s="188" t="e">
        <f>+IF(#REF!="Issued",1,IF(#REF!="Not Issued",2,"Nil"))</f>
        <v>#REF!</v>
      </c>
      <c r="K208" s="188" t="s">
        <v>1032</v>
      </c>
      <c r="L208" s="232"/>
    </row>
    <row r="209" spans="1:12" ht="15.95" customHeight="1" x14ac:dyDescent="0.2">
      <c r="A209" s="187">
        <f t="shared" si="14"/>
        <v>48</v>
      </c>
      <c r="B209" s="615" t="s">
        <v>1059</v>
      </c>
      <c r="C209" s="616">
        <v>65170</v>
      </c>
      <c r="D209" s="617" t="s">
        <v>1060</v>
      </c>
      <c r="E209" s="96" t="s">
        <v>1061</v>
      </c>
      <c r="F209" s="96" t="s">
        <v>141</v>
      </c>
      <c r="G209" s="188">
        <f t="shared" si="15"/>
        <v>1</v>
      </c>
      <c r="H209" s="189" t="s">
        <v>101</v>
      </c>
      <c r="I209" s="188">
        <f t="shared" si="13"/>
        <v>1</v>
      </c>
      <c r="J209" s="188" t="e">
        <f>+IF(#REF!="Issued",1,IF(#REF!="Not Issued",2,"Nil"))</f>
        <v>#REF!</v>
      </c>
      <c r="K209" s="188" t="s">
        <v>1036</v>
      </c>
      <c r="L209" s="232"/>
    </row>
    <row r="210" spans="1:12" ht="15.95" customHeight="1" x14ac:dyDescent="0.2">
      <c r="A210" s="187">
        <f t="shared" si="14"/>
        <v>49</v>
      </c>
      <c r="B210" s="615" t="s">
        <v>1063</v>
      </c>
      <c r="C210" s="616">
        <v>65171</v>
      </c>
      <c r="D210" s="617" t="s">
        <v>1064</v>
      </c>
      <c r="E210" s="96" t="s">
        <v>1065</v>
      </c>
      <c r="F210" s="96" t="s">
        <v>141</v>
      </c>
      <c r="G210" s="188">
        <f t="shared" si="15"/>
        <v>1</v>
      </c>
      <c r="H210" s="189" t="s">
        <v>101</v>
      </c>
      <c r="I210" s="188">
        <f t="shared" si="13"/>
        <v>1</v>
      </c>
      <c r="J210" s="188" t="e">
        <f>+IF(#REF!="Issued",1,IF(#REF!="Not Issued",2,"Nil"))</f>
        <v>#REF!</v>
      </c>
      <c r="K210" s="188" t="s">
        <v>1040</v>
      </c>
      <c r="L210" s="232"/>
    </row>
    <row r="211" spans="1:12" ht="15.95" customHeight="1" x14ac:dyDescent="0.2">
      <c r="A211" s="187">
        <f t="shared" si="14"/>
        <v>50</v>
      </c>
      <c r="B211" s="615" t="s">
        <v>1071</v>
      </c>
      <c r="C211" s="616">
        <v>65173</v>
      </c>
      <c r="D211" s="617" t="s">
        <v>1072</v>
      </c>
      <c r="E211" s="96" t="s">
        <v>829</v>
      </c>
      <c r="F211" s="96" t="s">
        <v>141</v>
      </c>
      <c r="G211" s="188">
        <f t="shared" si="15"/>
        <v>1</v>
      </c>
      <c r="H211" s="189" t="s">
        <v>101</v>
      </c>
      <c r="I211" s="188">
        <f t="shared" si="13"/>
        <v>1</v>
      </c>
      <c r="J211" s="188" t="e">
        <f>+IF(#REF!="Issued",1,IF(#REF!="Not Issued",2,"Nil"))</f>
        <v>#REF!</v>
      </c>
      <c r="K211" s="188" t="s">
        <v>1043</v>
      </c>
      <c r="L211" s="232"/>
    </row>
    <row r="212" spans="1:12" ht="15.95" customHeight="1" x14ac:dyDescent="0.2">
      <c r="A212" s="187">
        <f t="shared" si="14"/>
        <v>51</v>
      </c>
      <c r="B212" s="615" t="s">
        <v>1074</v>
      </c>
      <c r="C212" s="616">
        <v>65174</v>
      </c>
      <c r="D212" s="617" t="s">
        <v>1075</v>
      </c>
      <c r="E212" s="96" t="s">
        <v>1076</v>
      </c>
      <c r="F212" s="96" t="s">
        <v>141</v>
      </c>
      <c r="G212" s="188">
        <f t="shared" si="15"/>
        <v>1</v>
      </c>
      <c r="H212" s="189" t="s">
        <v>101</v>
      </c>
      <c r="I212" s="188">
        <f t="shared" si="13"/>
        <v>1</v>
      </c>
      <c r="J212" s="188" t="e">
        <f>+IF(#REF!="Issued",1,IF(#REF!="Not Issued",2,"Nil"))</f>
        <v>#REF!</v>
      </c>
      <c r="K212" s="188" t="s">
        <v>1047</v>
      </c>
      <c r="L212" s="232"/>
    </row>
    <row r="213" spans="1:12" ht="15.95" customHeight="1" x14ac:dyDescent="0.2">
      <c r="A213" s="187">
        <f t="shared" si="14"/>
        <v>52</v>
      </c>
      <c r="B213" s="615" t="s">
        <v>1078</v>
      </c>
      <c r="C213" s="616">
        <v>65175</v>
      </c>
      <c r="D213" s="617" t="s">
        <v>307</v>
      </c>
      <c r="E213" s="96" t="s">
        <v>1079</v>
      </c>
      <c r="F213" s="96" t="s">
        <v>141</v>
      </c>
      <c r="G213" s="188">
        <f t="shared" si="15"/>
        <v>1</v>
      </c>
      <c r="H213" s="189" t="s">
        <v>101</v>
      </c>
      <c r="I213" s="188">
        <f t="shared" si="13"/>
        <v>1</v>
      </c>
      <c r="J213" s="188" t="e">
        <f>+IF(#REF!="Issued",1,IF(#REF!="Not Issued",2,"Nil"))</f>
        <v>#REF!</v>
      </c>
      <c r="K213" s="188" t="s">
        <v>1050</v>
      </c>
      <c r="L213" s="232"/>
    </row>
    <row r="214" spans="1:12" ht="15.95" customHeight="1" x14ac:dyDescent="0.2">
      <c r="A214" s="187">
        <f t="shared" si="14"/>
        <v>53</v>
      </c>
      <c r="B214" s="615" t="s">
        <v>1081</v>
      </c>
      <c r="C214" s="616">
        <v>65176</v>
      </c>
      <c r="D214" s="617" t="s">
        <v>1082</v>
      </c>
      <c r="E214" s="96" t="s">
        <v>1083</v>
      </c>
      <c r="F214" s="96" t="s">
        <v>166</v>
      </c>
      <c r="G214" s="188">
        <f t="shared" si="15"/>
        <v>2</v>
      </c>
      <c r="H214" s="189" t="s">
        <v>101</v>
      </c>
      <c r="I214" s="188">
        <f t="shared" si="13"/>
        <v>1</v>
      </c>
      <c r="J214" s="188" t="e">
        <f>+IF(#REF!="Issued",1,IF(#REF!="Not Issued",2,"Nil"))</f>
        <v>#REF!</v>
      </c>
      <c r="K214" s="188" t="s">
        <v>1054</v>
      </c>
      <c r="L214" s="232"/>
    </row>
    <row r="215" spans="1:12" ht="15.95" customHeight="1" x14ac:dyDescent="0.2">
      <c r="A215" s="187">
        <f t="shared" si="14"/>
        <v>54</v>
      </c>
      <c r="B215" s="615" t="s">
        <v>1085</v>
      </c>
      <c r="C215" s="616">
        <v>65177</v>
      </c>
      <c r="D215" s="617" t="s">
        <v>1086</v>
      </c>
      <c r="E215" s="96" t="s">
        <v>1087</v>
      </c>
      <c r="F215" s="96" t="s">
        <v>166</v>
      </c>
      <c r="G215" s="188">
        <f t="shared" si="15"/>
        <v>2</v>
      </c>
      <c r="H215" s="189" t="s">
        <v>101</v>
      </c>
      <c r="I215" s="188">
        <f t="shared" si="13"/>
        <v>1</v>
      </c>
      <c r="J215" s="188" t="e">
        <f>+IF(#REF!="Issued",1,IF(#REF!="Not Issued",2,"Nil"))</f>
        <v>#REF!</v>
      </c>
      <c r="K215" s="188" t="s">
        <v>1058</v>
      </c>
      <c r="L215" s="232"/>
    </row>
    <row r="216" spans="1:12" ht="15.95" customHeight="1" x14ac:dyDescent="0.2">
      <c r="A216" s="187">
        <f t="shared" si="14"/>
        <v>55</v>
      </c>
      <c r="B216" s="615" t="s">
        <v>1093</v>
      </c>
      <c r="C216" s="616">
        <v>65179</v>
      </c>
      <c r="D216" s="617" t="s">
        <v>1094</v>
      </c>
      <c r="E216" s="96" t="s">
        <v>1095</v>
      </c>
      <c r="F216" s="96" t="s">
        <v>141</v>
      </c>
      <c r="G216" s="188">
        <f t="shared" si="15"/>
        <v>1</v>
      </c>
      <c r="H216" s="189" t="s">
        <v>101</v>
      </c>
      <c r="I216" s="188">
        <f t="shared" si="13"/>
        <v>1</v>
      </c>
      <c r="J216" s="188" t="e">
        <f>+IF(#REF!="Issued",1,IF(#REF!="Not Issued",2,"Nil"))</f>
        <v>#REF!</v>
      </c>
      <c r="K216" s="188" t="s">
        <v>1062</v>
      </c>
      <c r="L216" s="232"/>
    </row>
    <row r="217" spans="1:12" ht="15.95" customHeight="1" x14ac:dyDescent="0.2">
      <c r="A217" s="187">
        <f t="shared" si="14"/>
        <v>56</v>
      </c>
      <c r="B217" s="615" t="s">
        <v>1097</v>
      </c>
      <c r="C217" s="616">
        <v>65180</v>
      </c>
      <c r="D217" s="617" t="s">
        <v>1098</v>
      </c>
      <c r="E217" s="96" t="s">
        <v>1099</v>
      </c>
      <c r="F217" s="96" t="s">
        <v>141</v>
      </c>
      <c r="G217" s="188">
        <f t="shared" si="15"/>
        <v>1</v>
      </c>
      <c r="H217" s="189" t="s">
        <v>101</v>
      </c>
      <c r="I217" s="188">
        <f t="shared" si="13"/>
        <v>1</v>
      </c>
      <c r="J217" s="188" t="e">
        <f>+IF(#REF!="Issued",1,IF(#REF!="Not Issued",2,"Nil"))</f>
        <v>#REF!</v>
      </c>
      <c r="K217" s="188" t="s">
        <v>1066</v>
      </c>
      <c r="L217" s="232"/>
    </row>
    <row r="218" spans="1:12" ht="15.95" customHeight="1" x14ac:dyDescent="0.2">
      <c r="A218" s="187">
        <f t="shared" si="14"/>
        <v>57</v>
      </c>
      <c r="B218" s="615" t="s">
        <v>1101</v>
      </c>
      <c r="C218" s="616">
        <v>65181</v>
      </c>
      <c r="D218" s="617" t="s">
        <v>1102</v>
      </c>
      <c r="E218" s="96" t="s">
        <v>1103</v>
      </c>
      <c r="F218" s="96" t="s">
        <v>141</v>
      </c>
      <c r="G218" s="188">
        <f t="shared" si="15"/>
        <v>1</v>
      </c>
      <c r="H218" s="189" t="s">
        <v>101</v>
      </c>
      <c r="I218" s="188">
        <f>+IF(H218="Studying",5,IF(H218="Complete",1,IF(H218="Incomplete",2,IF(H218="Left",3,IF(H218="Dropped",4,"Error")))))</f>
        <v>1</v>
      </c>
      <c r="J218" s="188" t="e">
        <f>+IF(#REF!="Issued",1,IF(#REF!="Not Issued",2,"Nil"))</f>
        <v>#REF!</v>
      </c>
      <c r="K218" s="188" t="s">
        <v>1070</v>
      </c>
      <c r="L218" s="232"/>
    </row>
    <row r="219" spans="1:12" ht="15.95" customHeight="1" x14ac:dyDescent="0.2">
      <c r="A219" s="187">
        <f t="shared" si="14"/>
        <v>58</v>
      </c>
      <c r="B219" s="615" t="s">
        <v>1105</v>
      </c>
      <c r="C219" s="616">
        <v>65182</v>
      </c>
      <c r="D219" s="617" t="s">
        <v>1106</v>
      </c>
      <c r="E219" s="96" t="s">
        <v>1107</v>
      </c>
      <c r="F219" s="96" t="s">
        <v>141</v>
      </c>
      <c r="G219" s="188">
        <f t="shared" si="15"/>
        <v>1</v>
      </c>
      <c r="H219" s="189" t="s">
        <v>101</v>
      </c>
      <c r="I219" s="188">
        <f t="shared" ref="I219:I239" si="16">+IF(H219="Studying",5,IF(H219="Complete",1,IF(H219="Incomplete",2,IF(H219="Left",3,IF(H219="Dropped",4,"Error")))))</f>
        <v>1</v>
      </c>
      <c r="J219" s="188" t="e">
        <f>+IF(#REF!="Issued",1,IF(#REF!="Not Issued",2,"Nil"))</f>
        <v>#REF!</v>
      </c>
      <c r="K219" s="188" t="s">
        <v>1073</v>
      </c>
      <c r="L219" s="232"/>
    </row>
    <row r="220" spans="1:12" ht="15.95" customHeight="1" x14ac:dyDescent="0.2">
      <c r="A220" s="187">
        <f t="shared" si="14"/>
        <v>59</v>
      </c>
      <c r="B220" s="615" t="s">
        <v>1109</v>
      </c>
      <c r="C220" s="616">
        <v>65183</v>
      </c>
      <c r="D220" s="617" t="s">
        <v>1110</v>
      </c>
      <c r="E220" s="96" t="s">
        <v>946</v>
      </c>
      <c r="F220" s="96" t="s">
        <v>141</v>
      </c>
      <c r="G220" s="188">
        <f t="shared" si="15"/>
        <v>1</v>
      </c>
      <c r="H220" s="189" t="s">
        <v>101</v>
      </c>
      <c r="I220" s="188">
        <f t="shared" si="16"/>
        <v>1</v>
      </c>
      <c r="J220" s="188" t="e">
        <f>+IF(#REF!="Issued",1,IF(#REF!="Not Issued",2,"Nil"))</f>
        <v>#REF!</v>
      </c>
      <c r="K220" s="188" t="s">
        <v>1077</v>
      </c>
      <c r="L220" s="232"/>
    </row>
    <row r="221" spans="1:12" ht="15.95" customHeight="1" x14ac:dyDescent="0.2">
      <c r="A221" s="187">
        <f t="shared" si="14"/>
        <v>60</v>
      </c>
      <c r="B221" s="615" t="s">
        <v>1112</v>
      </c>
      <c r="C221" s="616">
        <v>65184</v>
      </c>
      <c r="D221" s="617" t="s">
        <v>1113</v>
      </c>
      <c r="E221" s="96" t="s">
        <v>812</v>
      </c>
      <c r="F221" s="96" t="s">
        <v>141</v>
      </c>
      <c r="G221" s="188">
        <f t="shared" si="15"/>
        <v>1</v>
      </c>
      <c r="H221" s="189" t="s">
        <v>101</v>
      </c>
      <c r="I221" s="188">
        <f t="shared" si="16"/>
        <v>1</v>
      </c>
      <c r="J221" s="188" t="e">
        <f>+IF(#REF!="Issued",1,IF(#REF!="Not Issued",2,"Nil"))</f>
        <v>#REF!</v>
      </c>
      <c r="K221" s="188" t="s">
        <v>1080</v>
      </c>
      <c r="L221" s="232"/>
    </row>
    <row r="222" spans="1:12" ht="15.95" customHeight="1" x14ac:dyDescent="0.2">
      <c r="A222" s="187">
        <f t="shared" si="14"/>
        <v>61</v>
      </c>
      <c r="B222" s="615" t="s">
        <v>1122</v>
      </c>
      <c r="C222" s="616">
        <v>65187</v>
      </c>
      <c r="D222" s="617" t="s">
        <v>1123</v>
      </c>
      <c r="E222" s="96" t="s">
        <v>1124</v>
      </c>
      <c r="F222" s="96" t="s">
        <v>166</v>
      </c>
      <c r="G222" s="188">
        <f t="shared" si="15"/>
        <v>2</v>
      </c>
      <c r="H222" s="189" t="s">
        <v>101</v>
      </c>
      <c r="I222" s="188">
        <f t="shared" si="16"/>
        <v>1</v>
      </c>
      <c r="J222" s="188" t="e">
        <f>+IF(#REF!="Issued",1,IF(#REF!="Not Issued",2,"Nil"))</f>
        <v>#REF!</v>
      </c>
      <c r="K222" s="188" t="s">
        <v>1084</v>
      </c>
      <c r="L222" s="232"/>
    </row>
    <row r="223" spans="1:12" ht="15.95" customHeight="1" x14ac:dyDescent="0.2">
      <c r="A223" s="187">
        <f t="shared" si="14"/>
        <v>62</v>
      </c>
      <c r="B223" s="615" t="s">
        <v>1126</v>
      </c>
      <c r="C223" s="616">
        <v>65188</v>
      </c>
      <c r="D223" s="617" t="s">
        <v>673</v>
      </c>
      <c r="E223" s="96" t="s">
        <v>1127</v>
      </c>
      <c r="F223" s="96" t="s">
        <v>141</v>
      </c>
      <c r="G223" s="188">
        <f t="shared" si="15"/>
        <v>1</v>
      </c>
      <c r="H223" s="189" t="s">
        <v>101</v>
      </c>
      <c r="I223" s="188">
        <f t="shared" si="16"/>
        <v>1</v>
      </c>
      <c r="J223" s="188" t="e">
        <f>+IF(#REF!="Issued",1,IF(#REF!="Not Issued",2,"Nil"))</f>
        <v>#REF!</v>
      </c>
      <c r="K223" s="188" t="s">
        <v>1088</v>
      </c>
      <c r="L223" s="232"/>
    </row>
    <row r="224" spans="1:12" ht="15.95" customHeight="1" x14ac:dyDescent="0.2">
      <c r="A224" s="187">
        <f t="shared" si="14"/>
        <v>63</v>
      </c>
      <c r="B224" s="615" t="s">
        <v>1129</v>
      </c>
      <c r="C224" s="616">
        <v>65189</v>
      </c>
      <c r="D224" s="617" t="s">
        <v>1130</v>
      </c>
      <c r="E224" s="96" t="s">
        <v>1131</v>
      </c>
      <c r="F224" s="96" t="s">
        <v>166</v>
      </c>
      <c r="G224" s="188">
        <f t="shared" si="15"/>
        <v>2</v>
      </c>
      <c r="H224" s="189" t="s">
        <v>101</v>
      </c>
      <c r="I224" s="188">
        <f t="shared" si="16"/>
        <v>1</v>
      </c>
      <c r="J224" s="188" t="e">
        <f>+IF(#REF!="Issued",1,IF(#REF!="Not Issued",2,"Nil"))</f>
        <v>#REF!</v>
      </c>
      <c r="K224" s="188" t="s">
        <v>1092</v>
      </c>
      <c r="L224" s="232"/>
    </row>
    <row r="225" spans="1:12" ht="15.95" customHeight="1" x14ac:dyDescent="0.2">
      <c r="A225" s="187">
        <f t="shared" si="14"/>
        <v>64</v>
      </c>
      <c r="B225" s="615" t="s">
        <v>1133</v>
      </c>
      <c r="C225" s="616">
        <v>65190</v>
      </c>
      <c r="D225" s="617" t="s">
        <v>1134</v>
      </c>
      <c r="E225" s="96" t="s">
        <v>1135</v>
      </c>
      <c r="F225" s="96" t="s">
        <v>141</v>
      </c>
      <c r="G225" s="188">
        <f t="shared" si="15"/>
        <v>1</v>
      </c>
      <c r="H225" s="189" t="s">
        <v>101</v>
      </c>
      <c r="I225" s="188">
        <f t="shared" si="16"/>
        <v>1</v>
      </c>
      <c r="J225" s="188" t="e">
        <f>+IF(#REF!="Issued",1,IF(#REF!="Not Issued",2,"Nil"))</f>
        <v>#REF!</v>
      </c>
      <c r="K225" s="188" t="s">
        <v>1096</v>
      </c>
      <c r="L225" s="232"/>
    </row>
    <row r="226" spans="1:12" ht="15.95" customHeight="1" x14ac:dyDescent="0.2">
      <c r="A226" s="187">
        <f t="shared" si="14"/>
        <v>65</v>
      </c>
      <c r="B226" s="615" t="s">
        <v>1137</v>
      </c>
      <c r="C226" s="616">
        <v>65191</v>
      </c>
      <c r="D226" s="617" t="s">
        <v>1138</v>
      </c>
      <c r="E226" s="96" t="s">
        <v>446</v>
      </c>
      <c r="F226" s="96" t="s">
        <v>141</v>
      </c>
      <c r="G226" s="188">
        <f t="shared" ref="G226:G239" si="17">+IF(F226="M",1,IF(F226="f",2,IF(F226="Civ",3,"Error")))</f>
        <v>1</v>
      </c>
      <c r="H226" s="189" t="s">
        <v>101</v>
      </c>
      <c r="I226" s="188">
        <f t="shared" si="16"/>
        <v>1</v>
      </c>
      <c r="J226" s="188" t="e">
        <f>+IF(#REF!="Issued",1,IF(#REF!="Not Issued",2,"Nil"))</f>
        <v>#REF!</v>
      </c>
      <c r="K226" s="188" t="s">
        <v>1100</v>
      </c>
      <c r="L226" s="232"/>
    </row>
    <row r="227" spans="1:12" ht="15.95" customHeight="1" x14ac:dyDescent="0.2">
      <c r="A227" s="187">
        <f t="shared" si="14"/>
        <v>66</v>
      </c>
      <c r="B227" s="615" t="s">
        <v>1140</v>
      </c>
      <c r="C227" s="616">
        <v>65192</v>
      </c>
      <c r="D227" s="617" t="s">
        <v>1141</v>
      </c>
      <c r="E227" s="96" t="s">
        <v>1142</v>
      </c>
      <c r="F227" s="96" t="s">
        <v>141</v>
      </c>
      <c r="G227" s="188">
        <f t="shared" si="17"/>
        <v>1</v>
      </c>
      <c r="H227" s="189" t="s">
        <v>101</v>
      </c>
      <c r="I227" s="188">
        <f t="shared" si="16"/>
        <v>1</v>
      </c>
      <c r="J227" s="188" t="e">
        <f>+IF(#REF!="Issued",1,IF(#REF!="Not Issued",2,"Nil"))</f>
        <v>#REF!</v>
      </c>
      <c r="K227" s="188" t="s">
        <v>1104</v>
      </c>
      <c r="L227" s="232"/>
    </row>
    <row r="228" spans="1:12" ht="15.95" customHeight="1" x14ac:dyDescent="0.2">
      <c r="A228" s="187">
        <f t="shared" ref="A228:A239" si="18">+A227+1</f>
        <v>67</v>
      </c>
      <c r="B228" s="615" t="s">
        <v>1144</v>
      </c>
      <c r="C228" s="616">
        <v>66018</v>
      </c>
      <c r="D228" s="617" t="s">
        <v>1145</v>
      </c>
      <c r="E228" s="96" t="s">
        <v>1146</v>
      </c>
      <c r="F228" s="96" t="s">
        <v>166</v>
      </c>
      <c r="G228" s="188">
        <f t="shared" si="17"/>
        <v>2</v>
      </c>
      <c r="H228" s="189" t="s">
        <v>101</v>
      </c>
      <c r="I228" s="188">
        <f t="shared" si="16"/>
        <v>1</v>
      </c>
      <c r="J228" s="188" t="e">
        <f>+IF(#REF!="Issued",1,IF(#REF!="Not Issued",2,"Nil"))</f>
        <v>#REF!</v>
      </c>
      <c r="K228" s="188" t="s">
        <v>1108</v>
      </c>
      <c r="L228" s="232"/>
    </row>
    <row r="229" spans="1:12" ht="15.95" customHeight="1" x14ac:dyDescent="0.2">
      <c r="A229" s="187">
        <f t="shared" si="18"/>
        <v>68</v>
      </c>
      <c r="B229" s="615" t="s">
        <v>913</v>
      </c>
      <c r="C229" s="616">
        <v>65133</v>
      </c>
      <c r="D229" s="617" t="s">
        <v>914</v>
      </c>
      <c r="E229" s="96" t="s">
        <v>915</v>
      </c>
      <c r="F229" s="96" t="s">
        <v>141</v>
      </c>
      <c r="G229" s="188">
        <f t="shared" si="17"/>
        <v>1</v>
      </c>
      <c r="H229" s="189" t="s">
        <v>19</v>
      </c>
      <c r="I229" s="188">
        <f t="shared" si="16"/>
        <v>2</v>
      </c>
      <c r="J229" s="188" t="e">
        <f>+IF(#REF!="Issued",1,IF(#REF!="Not Issued",2,"Nil"))</f>
        <v>#REF!</v>
      </c>
      <c r="K229" s="188" t="s">
        <v>1111</v>
      </c>
      <c r="L229" s="232"/>
    </row>
    <row r="230" spans="1:12" ht="15.95" customHeight="1" x14ac:dyDescent="0.2">
      <c r="A230" s="187">
        <f t="shared" si="18"/>
        <v>69</v>
      </c>
      <c r="B230" s="615" t="s">
        <v>940</v>
      </c>
      <c r="C230" s="616">
        <v>65140</v>
      </c>
      <c r="D230" s="617" t="s">
        <v>941</v>
      </c>
      <c r="E230" s="96" t="s">
        <v>942</v>
      </c>
      <c r="F230" s="96" t="s">
        <v>166</v>
      </c>
      <c r="G230" s="188">
        <f t="shared" si="17"/>
        <v>2</v>
      </c>
      <c r="H230" s="189" t="s">
        <v>19</v>
      </c>
      <c r="I230" s="188">
        <f t="shared" si="16"/>
        <v>2</v>
      </c>
      <c r="J230" s="188" t="e">
        <f>+IF(#REF!="Issued",1,IF(#REF!="Not Issued",2,"Nil"))</f>
        <v>#REF!</v>
      </c>
      <c r="K230" s="188" t="s">
        <v>1114</v>
      </c>
      <c r="L230" s="232"/>
    </row>
    <row r="231" spans="1:12" ht="15.95" customHeight="1" x14ac:dyDescent="0.2">
      <c r="A231" s="187">
        <f t="shared" si="18"/>
        <v>70</v>
      </c>
      <c r="B231" s="615" t="s">
        <v>964</v>
      </c>
      <c r="C231" s="616">
        <v>65146</v>
      </c>
      <c r="D231" s="617" t="s">
        <v>965</v>
      </c>
      <c r="E231" s="96" t="s">
        <v>966</v>
      </c>
      <c r="F231" s="96" t="s">
        <v>141</v>
      </c>
      <c r="G231" s="188">
        <f t="shared" si="17"/>
        <v>1</v>
      </c>
      <c r="H231" s="189" t="s">
        <v>19</v>
      </c>
      <c r="I231" s="188">
        <f t="shared" si="16"/>
        <v>2</v>
      </c>
      <c r="J231" s="188" t="e">
        <f>+IF(#REF!="Issued",1,IF(#REF!="Not Issued",2,"Nil"))</f>
        <v>#REF!</v>
      </c>
      <c r="K231" s="188" t="s">
        <v>1118</v>
      </c>
      <c r="L231" s="232"/>
    </row>
    <row r="232" spans="1:12" ht="15.95" customHeight="1" x14ac:dyDescent="0.2">
      <c r="A232" s="187">
        <f t="shared" si="18"/>
        <v>71</v>
      </c>
      <c r="B232" s="615" t="s">
        <v>975</v>
      </c>
      <c r="C232" s="616">
        <v>65149</v>
      </c>
      <c r="D232" s="617" t="s">
        <v>976</v>
      </c>
      <c r="E232" s="96" t="s">
        <v>977</v>
      </c>
      <c r="F232" s="96" t="s">
        <v>141</v>
      </c>
      <c r="G232" s="188">
        <f t="shared" si="17"/>
        <v>1</v>
      </c>
      <c r="H232" s="189" t="s">
        <v>19</v>
      </c>
      <c r="I232" s="188">
        <f t="shared" si="16"/>
        <v>2</v>
      </c>
      <c r="J232" s="188" t="e">
        <f>+IF(#REF!="Issued",1,IF(#REF!="Not Issued",2,"Nil"))</f>
        <v>#REF!</v>
      </c>
      <c r="K232" s="188" t="s">
        <v>1121</v>
      </c>
      <c r="L232" s="232"/>
    </row>
    <row r="233" spans="1:12" ht="15.95" customHeight="1" x14ac:dyDescent="0.2">
      <c r="A233" s="187">
        <f t="shared" si="18"/>
        <v>72</v>
      </c>
      <c r="B233" s="615" t="s">
        <v>983</v>
      </c>
      <c r="C233" s="616">
        <v>65151</v>
      </c>
      <c r="D233" s="617" t="s">
        <v>984</v>
      </c>
      <c r="E233" s="96" t="s">
        <v>985</v>
      </c>
      <c r="F233" s="96" t="s">
        <v>141</v>
      </c>
      <c r="G233" s="188">
        <f t="shared" si="17"/>
        <v>1</v>
      </c>
      <c r="H233" s="189" t="s">
        <v>19</v>
      </c>
      <c r="I233" s="188">
        <f t="shared" si="16"/>
        <v>2</v>
      </c>
      <c r="J233" s="188" t="e">
        <f>+IF(#REF!="Issued",1,IF(#REF!="Not Issued",2,"Nil"))</f>
        <v>#REF!</v>
      </c>
      <c r="K233" s="188" t="s">
        <v>1125</v>
      </c>
      <c r="L233" s="232"/>
    </row>
    <row r="234" spans="1:12" ht="15.95" customHeight="1" x14ac:dyDescent="0.2">
      <c r="A234" s="187">
        <f t="shared" si="18"/>
        <v>73</v>
      </c>
      <c r="B234" s="615" t="s">
        <v>1007</v>
      </c>
      <c r="C234" s="616">
        <v>65156</v>
      </c>
      <c r="D234" s="617" t="s">
        <v>1008</v>
      </c>
      <c r="E234" s="96" t="s">
        <v>1009</v>
      </c>
      <c r="F234" s="96" t="s">
        <v>166</v>
      </c>
      <c r="G234" s="188">
        <f t="shared" si="17"/>
        <v>2</v>
      </c>
      <c r="H234" s="189" t="s">
        <v>19</v>
      </c>
      <c r="I234" s="188">
        <f t="shared" si="16"/>
        <v>2</v>
      </c>
      <c r="J234" s="188" t="e">
        <f>+IF(#REF!="Issued",1,IF(#REF!="Not Issued",2,"Nil"))</f>
        <v>#REF!</v>
      </c>
      <c r="K234" s="188" t="s">
        <v>1128</v>
      </c>
      <c r="L234" s="232"/>
    </row>
    <row r="235" spans="1:12" ht="15.95" customHeight="1" x14ac:dyDescent="0.2">
      <c r="A235" s="187">
        <f t="shared" si="18"/>
        <v>74</v>
      </c>
      <c r="B235" s="615" t="s">
        <v>1029</v>
      </c>
      <c r="C235" s="616">
        <v>65162</v>
      </c>
      <c r="D235" s="617" t="s">
        <v>1030</v>
      </c>
      <c r="E235" s="96" t="s">
        <v>1031</v>
      </c>
      <c r="F235" s="96" t="s">
        <v>141</v>
      </c>
      <c r="G235" s="188">
        <f t="shared" si="17"/>
        <v>1</v>
      </c>
      <c r="H235" s="189" t="s">
        <v>19</v>
      </c>
      <c r="I235" s="188">
        <f t="shared" si="16"/>
        <v>2</v>
      </c>
      <c r="J235" s="188" t="e">
        <f>+IF(#REF!="Issued",1,IF(#REF!="Not Issued",2,"Nil"))</f>
        <v>#REF!</v>
      </c>
      <c r="K235" s="188" t="s">
        <v>1132</v>
      </c>
      <c r="L235" s="232"/>
    </row>
    <row r="236" spans="1:12" ht="15.95" customHeight="1" x14ac:dyDescent="0.2">
      <c r="A236" s="187">
        <f t="shared" si="18"/>
        <v>75</v>
      </c>
      <c r="B236" s="615" t="s">
        <v>1067</v>
      </c>
      <c r="C236" s="616">
        <v>65172</v>
      </c>
      <c r="D236" s="617" t="s">
        <v>1068</v>
      </c>
      <c r="E236" s="96" t="s">
        <v>1069</v>
      </c>
      <c r="F236" s="96" t="s">
        <v>141</v>
      </c>
      <c r="G236" s="188">
        <f t="shared" si="17"/>
        <v>1</v>
      </c>
      <c r="H236" s="189" t="s">
        <v>19</v>
      </c>
      <c r="I236" s="188">
        <f t="shared" si="16"/>
        <v>2</v>
      </c>
      <c r="J236" s="188" t="e">
        <f>+IF(#REF!="Issued",1,IF(#REF!="Not Issued",2,"Nil"))</f>
        <v>#REF!</v>
      </c>
      <c r="K236" s="188" t="s">
        <v>1136</v>
      </c>
      <c r="L236" s="232"/>
    </row>
    <row r="237" spans="1:12" ht="15.95" customHeight="1" x14ac:dyDescent="0.2">
      <c r="A237" s="187">
        <f t="shared" si="18"/>
        <v>76</v>
      </c>
      <c r="B237" s="615" t="s">
        <v>1089</v>
      </c>
      <c r="C237" s="616">
        <v>65178</v>
      </c>
      <c r="D237" s="617" t="s">
        <v>1090</v>
      </c>
      <c r="E237" s="96" t="s">
        <v>1091</v>
      </c>
      <c r="F237" s="96" t="s">
        <v>141</v>
      </c>
      <c r="G237" s="188">
        <f t="shared" si="17"/>
        <v>1</v>
      </c>
      <c r="H237" s="189" t="s">
        <v>19</v>
      </c>
      <c r="I237" s="188">
        <f t="shared" si="16"/>
        <v>2</v>
      </c>
      <c r="J237" s="188" t="e">
        <f>+IF(#REF!="Issued",1,IF(#REF!="Not Issued",2,"Nil"))</f>
        <v>#REF!</v>
      </c>
      <c r="K237" s="188" t="s">
        <v>1139</v>
      </c>
      <c r="L237" s="232"/>
    </row>
    <row r="238" spans="1:12" ht="15.95" customHeight="1" x14ac:dyDescent="0.2">
      <c r="A238" s="187">
        <f t="shared" si="18"/>
        <v>77</v>
      </c>
      <c r="B238" s="615" t="s">
        <v>1115</v>
      </c>
      <c r="C238" s="616">
        <v>65185</v>
      </c>
      <c r="D238" s="617" t="s">
        <v>1116</v>
      </c>
      <c r="E238" s="96" t="s">
        <v>1117</v>
      </c>
      <c r="F238" s="96" t="s">
        <v>166</v>
      </c>
      <c r="G238" s="188">
        <f t="shared" si="17"/>
        <v>2</v>
      </c>
      <c r="H238" s="189" t="s">
        <v>19</v>
      </c>
      <c r="I238" s="188">
        <f t="shared" si="16"/>
        <v>2</v>
      </c>
      <c r="J238" s="188" t="e">
        <f>+IF(#REF!="Issued",1,IF(#REF!="Not Issued",2,"Nil"))</f>
        <v>#REF!</v>
      </c>
      <c r="K238" s="188" t="s">
        <v>1143</v>
      </c>
      <c r="L238" s="232"/>
    </row>
    <row r="239" spans="1:12" ht="15.95" customHeight="1" x14ac:dyDescent="0.2">
      <c r="A239" s="187">
        <f t="shared" si="18"/>
        <v>78</v>
      </c>
      <c r="B239" s="615" t="s">
        <v>1119</v>
      </c>
      <c r="C239" s="616">
        <v>65186</v>
      </c>
      <c r="D239" s="617" t="s">
        <v>673</v>
      </c>
      <c r="E239" s="96" t="s">
        <v>1120</v>
      </c>
      <c r="F239" s="96" t="s">
        <v>141</v>
      </c>
      <c r="G239" s="188">
        <f t="shared" si="17"/>
        <v>1</v>
      </c>
      <c r="H239" s="189" t="s">
        <v>19</v>
      </c>
      <c r="I239" s="188">
        <f t="shared" si="16"/>
        <v>2</v>
      </c>
      <c r="J239" s="188" t="e">
        <f>+IF(#REF!="Issued",1,IF(#REF!="Not Issued",2,"Nil"))</f>
        <v>#REF!</v>
      </c>
      <c r="K239" s="188" t="s">
        <v>1147</v>
      </c>
      <c r="L239" s="232"/>
    </row>
    <row r="240" spans="1:12" ht="15.95" customHeight="1" thickBot="1" x14ac:dyDescent="0.3">
      <c r="A240" s="231"/>
      <c r="B240" s="618"/>
      <c r="C240" s="619"/>
      <c r="D240" s="620"/>
      <c r="E240" s="237"/>
      <c r="F240" s="238"/>
      <c r="G240" s="239"/>
      <c r="H240" s="235"/>
      <c r="I240" s="239"/>
      <c r="J240" s="239"/>
      <c r="K240" s="239"/>
      <c r="L240" s="208"/>
    </row>
    <row r="241" spans="1:12" x14ac:dyDescent="0.2">
      <c r="A241" s="199" t="s">
        <v>687</v>
      </c>
      <c r="B241" s="621">
        <f>+COUNTIF(G162:G239,1)</f>
        <v>48</v>
      </c>
      <c r="C241" s="622"/>
      <c r="D241" s="623" t="s">
        <v>101</v>
      </c>
      <c r="E241" s="203"/>
      <c r="F241" s="204"/>
      <c r="G241" s="200"/>
      <c r="H241" s="200">
        <f>+COUNTIF(I162:I239,1)</f>
        <v>67</v>
      </c>
      <c r="I241" s="200"/>
      <c r="J241" s="240"/>
      <c r="K241" s="211"/>
      <c r="L241" s="208"/>
    </row>
    <row r="242" spans="1:12" x14ac:dyDescent="0.2">
      <c r="A242" s="210" t="s">
        <v>112</v>
      </c>
      <c r="B242" s="211">
        <f>+COUNTIF(G162:G239,2)</f>
        <v>30</v>
      </c>
      <c r="C242" s="212"/>
      <c r="D242" s="213" t="s">
        <v>19</v>
      </c>
      <c r="E242" s="214"/>
      <c r="F242" s="216"/>
      <c r="G242" s="216"/>
      <c r="H242" s="211">
        <f>+COUNTIF(I162:I239,2)</f>
        <v>11</v>
      </c>
      <c r="I242" s="208"/>
      <c r="J242" s="208"/>
      <c r="K242" s="208"/>
      <c r="L242" s="208"/>
    </row>
    <row r="243" spans="1:12" ht="16.5" thickBot="1" x14ac:dyDescent="0.3">
      <c r="A243" s="217"/>
      <c r="B243" s="241">
        <f>SUM(B241:B242)</f>
        <v>78</v>
      </c>
      <c r="C243" s="219"/>
      <c r="D243" s="220" t="s">
        <v>0</v>
      </c>
      <c r="E243" s="242"/>
      <c r="F243" s="224"/>
      <c r="G243" s="223"/>
      <c r="H243" s="241">
        <f>SUM(H241:H242)</f>
        <v>78</v>
      </c>
      <c r="I243" s="243"/>
      <c r="J243" s="208"/>
      <c r="K243" s="208"/>
      <c r="L243" s="208"/>
    </row>
    <row r="244" spans="1:12" x14ac:dyDescent="0.25">
      <c r="A244" s="208"/>
      <c r="B244" s="244"/>
      <c r="C244" s="212"/>
      <c r="D244" s="228"/>
      <c r="E244" s="229"/>
      <c r="F244" s="230"/>
      <c r="G244" s="209"/>
      <c r="H244" s="231"/>
      <c r="I244" s="208"/>
      <c r="J244" s="208"/>
      <c r="K244" s="208"/>
      <c r="L244" s="208"/>
    </row>
    <row r="245" spans="1:12" ht="21.75" customHeight="1" x14ac:dyDescent="0.25">
      <c r="A245" s="231"/>
      <c r="B245" s="244"/>
      <c r="C245" s="212"/>
      <c r="D245" s="229"/>
      <c r="E245" s="237"/>
      <c r="F245" s="245"/>
      <c r="H245" s="177"/>
    </row>
    <row r="246" spans="1:12" ht="30.75" thickBot="1" x14ac:dyDescent="0.65">
      <c r="A246" s="720" t="s">
        <v>40</v>
      </c>
      <c r="B246" s="720"/>
      <c r="C246" s="720"/>
      <c r="D246" s="720"/>
      <c r="E246" s="720"/>
      <c r="F246" s="720"/>
      <c r="G246" s="720"/>
      <c r="H246" s="720"/>
      <c r="I246" s="720"/>
      <c r="J246" s="720"/>
      <c r="K246" s="720"/>
      <c r="L246" s="720"/>
    </row>
    <row r="247" spans="1:12" s="182" customFormat="1" ht="12.75" customHeight="1" x14ac:dyDescent="0.2">
      <c r="A247" s="710" t="s">
        <v>86</v>
      </c>
      <c r="B247" s="721" t="s">
        <v>87</v>
      </c>
      <c r="C247" s="723" t="s">
        <v>299</v>
      </c>
      <c r="D247" s="714" t="s">
        <v>89</v>
      </c>
      <c r="E247" s="716" t="s">
        <v>90</v>
      </c>
      <c r="F247" s="178" t="s">
        <v>300</v>
      </c>
      <c r="G247" s="179"/>
      <c r="H247" s="718" t="s">
        <v>301</v>
      </c>
      <c r="I247" s="180"/>
      <c r="J247" s="181" t="s">
        <v>93</v>
      </c>
      <c r="K247" s="181"/>
      <c r="L247" s="708" t="s">
        <v>94</v>
      </c>
    </row>
    <row r="248" spans="1:12" s="182" customFormat="1" ht="13.5" thickBot="1" x14ac:dyDescent="0.25">
      <c r="A248" s="711"/>
      <c r="B248" s="722"/>
      <c r="C248" s="724"/>
      <c r="D248" s="715"/>
      <c r="E248" s="717"/>
      <c r="F248" s="183" t="s">
        <v>95</v>
      </c>
      <c r="G248" s="184"/>
      <c r="H248" s="719"/>
      <c r="I248" s="185"/>
      <c r="J248" s="186" t="s">
        <v>96</v>
      </c>
      <c r="K248" s="186"/>
      <c r="L248" s="709"/>
    </row>
    <row r="249" spans="1:12" ht="15.95" customHeight="1" x14ac:dyDescent="0.2">
      <c r="A249" s="187">
        <v>1</v>
      </c>
      <c r="B249" s="615" t="s">
        <v>1152</v>
      </c>
      <c r="C249" s="616">
        <v>65194</v>
      </c>
      <c r="D249" s="617" t="s">
        <v>1153</v>
      </c>
      <c r="E249" s="96" t="s">
        <v>1154</v>
      </c>
      <c r="F249" s="96" t="s">
        <v>141</v>
      </c>
      <c r="G249" s="188">
        <f t="shared" ref="G249:G280" si="19">+IF(F249="M",1,IF(F249="f",2,IF(F249="Civ",3,"Error")))</f>
        <v>1</v>
      </c>
      <c r="H249" s="189" t="s">
        <v>101</v>
      </c>
      <c r="I249" s="188">
        <f t="shared" ref="I249:I312" si="20">+IF(H249="Studying",5,IF(H249="Complete",1,IF(H249="Incomplete",2,IF(H249="Left",3,IF(H249="Dropped",4,"Error")))))</f>
        <v>1</v>
      </c>
      <c r="J249" s="188" t="e">
        <f>+IF(#REF!="Issued",1,IF(#REF!="Not Issued",2,"Nil"))</f>
        <v>#REF!</v>
      </c>
      <c r="K249" s="188" t="s">
        <v>1151</v>
      </c>
      <c r="L249" s="232"/>
    </row>
    <row r="250" spans="1:12" ht="15.95" customHeight="1" x14ac:dyDescent="0.2">
      <c r="A250" s="187">
        <f t="shared" ref="A250:A313" si="21">+A249+1</f>
        <v>2</v>
      </c>
      <c r="B250" s="615" t="s">
        <v>1156</v>
      </c>
      <c r="C250" s="616">
        <v>65195</v>
      </c>
      <c r="D250" s="617" t="s">
        <v>1157</v>
      </c>
      <c r="E250" s="96" t="s">
        <v>1158</v>
      </c>
      <c r="F250" s="96" t="s">
        <v>141</v>
      </c>
      <c r="G250" s="188">
        <f t="shared" si="19"/>
        <v>1</v>
      </c>
      <c r="H250" s="189" t="s">
        <v>101</v>
      </c>
      <c r="I250" s="188">
        <f t="shared" si="20"/>
        <v>1</v>
      </c>
      <c r="J250" s="188" t="e">
        <f>+IF(#REF!="Issued",1,IF(#REF!="Not Issued",2,"Nil"))</f>
        <v>#REF!</v>
      </c>
      <c r="K250" s="188" t="s">
        <v>1155</v>
      </c>
      <c r="L250" s="232"/>
    </row>
    <row r="251" spans="1:12" ht="15.95" customHeight="1" x14ac:dyDescent="0.2">
      <c r="A251" s="187">
        <v>3</v>
      </c>
      <c r="B251" s="615" t="s">
        <v>1164</v>
      </c>
      <c r="C251" s="616">
        <v>65197</v>
      </c>
      <c r="D251" s="617" t="s">
        <v>1165</v>
      </c>
      <c r="E251" s="96" t="s">
        <v>1166</v>
      </c>
      <c r="F251" s="96" t="s">
        <v>141</v>
      </c>
      <c r="G251" s="188">
        <f t="shared" si="19"/>
        <v>1</v>
      </c>
      <c r="H251" s="189" t="s">
        <v>101</v>
      </c>
      <c r="I251" s="188">
        <f t="shared" si="20"/>
        <v>1</v>
      </c>
      <c r="J251" s="188" t="e">
        <f>+IF(#REF!="Issued",1,IF(#REF!="Not Issued",2,"Nil"))</f>
        <v>#REF!</v>
      </c>
      <c r="K251" s="188" t="s">
        <v>1159</v>
      </c>
      <c r="L251" s="232"/>
    </row>
    <row r="252" spans="1:12" ht="15.95" customHeight="1" x14ac:dyDescent="0.2">
      <c r="A252" s="187">
        <f t="shared" si="21"/>
        <v>4</v>
      </c>
      <c r="B252" s="615" t="s">
        <v>1168</v>
      </c>
      <c r="C252" s="616">
        <v>65198</v>
      </c>
      <c r="D252" s="617" t="s">
        <v>1169</v>
      </c>
      <c r="E252" s="96" t="s">
        <v>1170</v>
      </c>
      <c r="F252" s="96" t="s">
        <v>141</v>
      </c>
      <c r="G252" s="188">
        <f t="shared" si="19"/>
        <v>1</v>
      </c>
      <c r="H252" s="189" t="s">
        <v>101</v>
      </c>
      <c r="I252" s="188">
        <f t="shared" si="20"/>
        <v>1</v>
      </c>
      <c r="J252" s="188" t="e">
        <f>+IF(#REF!="Issued",1,IF(#REF!="Not Issued",2,"Nil"))</f>
        <v>#REF!</v>
      </c>
      <c r="K252" s="188" t="s">
        <v>1163</v>
      </c>
      <c r="L252" s="232"/>
    </row>
    <row r="253" spans="1:12" ht="15.95" customHeight="1" x14ac:dyDescent="0.2">
      <c r="A253" s="187">
        <f t="shared" si="21"/>
        <v>5</v>
      </c>
      <c r="B253" s="615" t="s">
        <v>1172</v>
      </c>
      <c r="C253" s="616">
        <v>65199</v>
      </c>
      <c r="D253" s="617" t="s">
        <v>1173</v>
      </c>
      <c r="E253" s="96" t="s">
        <v>1174</v>
      </c>
      <c r="F253" s="96" t="s">
        <v>141</v>
      </c>
      <c r="G253" s="188">
        <f t="shared" si="19"/>
        <v>1</v>
      </c>
      <c r="H253" s="189" t="s">
        <v>101</v>
      </c>
      <c r="I253" s="188">
        <f t="shared" si="20"/>
        <v>1</v>
      </c>
      <c r="J253" s="188" t="e">
        <f>+IF(#REF!="Issued",1,IF(#REF!="Not Issued",2,"Nil"))</f>
        <v>#REF!</v>
      </c>
      <c r="K253" s="188" t="s">
        <v>1167</v>
      </c>
      <c r="L253" s="232"/>
    </row>
    <row r="254" spans="1:12" ht="15.95" customHeight="1" x14ac:dyDescent="0.2">
      <c r="A254" s="187">
        <f t="shared" si="21"/>
        <v>6</v>
      </c>
      <c r="B254" s="615" t="s">
        <v>1176</v>
      </c>
      <c r="C254" s="616">
        <v>65200</v>
      </c>
      <c r="D254" s="617" t="s">
        <v>1177</v>
      </c>
      <c r="E254" s="96" t="s">
        <v>1178</v>
      </c>
      <c r="F254" s="96" t="s">
        <v>141</v>
      </c>
      <c r="G254" s="188">
        <f t="shared" si="19"/>
        <v>1</v>
      </c>
      <c r="H254" s="189" t="s">
        <v>101</v>
      </c>
      <c r="I254" s="188">
        <f t="shared" si="20"/>
        <v>1</v>
      </c>
      <c r="J254" s="188" t="e">
        <f>+IF(#REF!="Issued",1,IF(#REF!="Not Issued",2,"Nil"))</f>
        <v>#REF!</v>
      </c>
      <c r="K254" s="188" t="s">
        <v>1171</v>
      </c>
      <c r="L254" s="232"/>
    </row>
    <row r="255" spans="1:12" ht="15.95" customHeight="1" x14ac:dyDescent="0.2">
      <c r="A255" s="187">
        <f t="shared" si="21"/>
        <v>7</v>
      </c>
      <c r="B255" s="615" t="s">
        <v>1180</v>
      </c>
      <c r="C255" s="616">
        <v>65201</v>
      </c>
      <c r="D255" s="617" t="s">
        <v>1181</v>
      </c>
      <c r="E255" s="96" t="s">
        <v>1182</v>
      </c>
      <c r="F255" s="96" t="s">
        <v>141</v>
      </c>
      <c r="G255" s="188">
        <f t="shared" si="19"/>
        <v>1</v>
      </c>
      <c r="H255" s="189" t="s">
        <v>101</v>
      </c>
      <c r="I255" s="188">
        <f t="shared" si="20"/>
        <v>1</v>
      </c>
      <c r="J255" s="188" t="e">
        <f>+IF(#REF!="Issued",1,IF(#REF!="Not Issued",2,"Nil"))</f>
        <v>#REF!</v>
      </c>
      <c r="K255" s="188" t="s">
        <v>1175</v>
      </c>
      <c r="L255" s="232"/>
    </row>
    <row r="256" spans="1:12" ht="15.95" customHeight="1" x14ac:dyDescent="0.2">
      <c r="A256" s="187">
        <f t="shared" si="21"/>
        <v>8</v>
      </c>
      <c r="B256" s="615" t="s">
        <v>1188</v>
      </c>
      <c r="C256" s="616">
        <v>65203</v>
      </c>
      <c r="D256" s="617" t="s">
        <v>1189</v>
      </c>
      <c r="E256" s="96" t="s">
        <v>586</v>
      </c>
      <c r="F256" s="96" t="s">
        <v>141</v>
      </c>
      <c r="G256" s="188">
        <f t="shared" si="19"/>
        <v>1</v>
      </c>
      <c r="H256" s="189" t="s">
        <v>101</v>
      </c>
      <c r="I256" s="188">
        <f t="shared" si="20"/>
        <v>1</v>
      </c>
      <c r="J256" s="188" t="e">
        <f>+IF(#REF!="Issued",1,IF(#REF!="Not Issued",2,"Nil"))</f>
        <v>#REF!</v>
      </c>
      <c r="K256" s="188" t="s">
        <v>1179</v>
      </c>
      <c r="L256" s="232"/>
    </row>
    <row r="257" spans="1:12" ht="15.95" customHeight="1" x14ac:dyDescent="0.2">
      <c r="A257" s="187">
        <f t="shared" si="21"/>
        <v>9</v>
      </c>
      <c r="B257" s="615" t="s">
        <v>1191</v>
      </c>
      <c r="C257" s="616">
        <v>65204</v>
      </c>
      <c r="D257" s="617" t="s">
        <v>1192</v>
      </c>
      <c r="E257" s="96" t="s">
        <v>1193</v>
      </c>
      <c r="F257" s="96" t="s">
        <v>166</v>
      </c>
      <c r="G257" s="188">
        <f t="shared" si="19"/>
        <v>2</v>
      </c>
      <c r="H257" s="189" t="s">
        <v>101</v>
      </c>
      <c r="I257" s="188">
        <f t="shared" si="20"/>
        <v>1</v>
      </c>
      <c r="J257" s="188" t="e">
        <f>+IF(#REF!="Issued",1,IF(#REF!="Not Issued",2,"Nil"))</f>
        <v>#REF!</v>
      </c>
      <c r="K257" s="188" t="s">
        <v>1183</v>
      </c>
      <c r="L257" s="232"/>
    </row>
    <row r="258" spans="1:12" ht="15.95" customHeight="1" x14ac:dyDescent="0.2">
      <c r="A258" s="187">
        <f t="shared" si="21"/>
        <v>10</v>
      </c>
      <c r="B258" s="615" t="s">
        <v>1195</v>
      </c>
      <c r="C258" s="616">
        <v>65205</v>
      </c>
      <c r="D258" s="617" t="s">
        <v>1196</v>
      </c>
      <c r="E258" s="96" t="s">
        <v>1197</v>
      </c>
      <c r="F258" s="96" t="s">
        <v>141</v>
      </c>
      <c r="G258" s="188">
        <f t="shared" si="19"/>
        <v>1</v>
      </c>
      <c r="H258" s="189" t="s">
        <v>101</v>
      </c>
      <c r="I258" s="188">
        <f t="shared" si="20"/>
        <v>1</v>
      </c>
      <c r="J258" s="188" t="e">
        <f>+IF(#REF!="Issued",1,IF(#REF!="Not Issued",2,"Nil"))</f>
        <v>#REF!</v>
      </c>
      <c r="K258" s="188" t="s">
        <v>1187</v>
      </c>
      <c r="L258" s="232"/>
    </row>
    <row r="259" spans="1:12" ht="15.95" customHeight="1" x14ac:dyDescent="0.2">
      <c r="A259" s="187">
        <f t="shared" si="21"/>
        <v>11</v>
      </c>
      <c r="B259" s="615" t="s">
        <v>1199</v>
      </c>
      <c r="C259" s="616">
        <v>22858</v>
      </c>
      <c r="D259" s="617" t="s">
        <v>1200</v>
      </c>
      <c r="E259" s="96" t="s">
        <v>221</v>
      </c>
      <c r="F259" s="96" t="s">
        <v>141</v>
      </c>
      <c r="G259" s="188">
        <f t="shared" si="19"/>
        <v>1</v>
      </c>
      <c r="H259" s="189" t="s">
        <v>101</v>
      </c>
      <c r="I259" s="188">
        <f t="shared" si="20"/>
        <v>1</v>
      </c>
      <c r="J259" s="188" t="e">
        <f>+IF(#REF!="Issued",1,IF(#REF!="Not Issued",2,"Nil"))</f>
        <v>#REF!</v>
      </c>
      <c r="K259" s="188" t="s">
        <v>1190</v>
      </c>
      <c r="L259" s="232"/>
    </row>
    <row r="260" spans="1:12" ht="15" customHeight="1" x14ac:dyDescent="0.2">
      <c r="A260" s="187">
        <f t="shared" si="21"/>
        <v>12</v>
      </c>
      <c r="B260" s="615" t="s">
        <v>1202</v>
      </c>
      <c r="C260" s="616">
        <v>65206</v>
      </c>
      <c r="D260" s="617" t="s">
        <v>1203</v>
      </c>
      <c r="E260" s="96" t="s">
        <v>1204</v>
      </c>
      <c r="F260" s="96" t="s">
        <v>141</v>
      </c>
      <c r="G260" s="188">
        <f t="shared" si="19"/>
        <v>1</v>
      </c>
      <c r="H260" s="189" t="s">
        <v>101</v>
      </c>
      <c r="I260" s="188">
        <f t="shared" si="20"/>
        <v>1</v>
      </c>
      <c r="J260" s="188" t="e">
        <f>+IF(#REF!="Issued",1,IF(#REF!="Not Issued",2,"Nil"))</f>
        <v>#REF!</v>
      </c>
      <c r="K260" s="188" t="s">
        <v>1194</v>
      </c>
      <c r="L260" s="232"/>
    </row>
    <row r="261" spans="1:12" ht="15.75" customHeight="1" x14ac:dyDescent="0.2">
      <c r="A261" s="187">
        <f t="shared" si="21"/>
        <v>13</v>
      </c>
      <c r="B261" s="615" t="s">
        <v>1206</v>
      </c>
      <c r="C261" s="616">
        <v>65207</v>
      </c>
      <c r="D261" s="617" t="s">
        <v>1207</v>
      </c>
      <c r="E261" s="96" t="s">
        <v>1208</v>
      </c>
      <c r="F261" s="96" t="s">
        <v>141</v>
      </c>
      <c r="G261" s="188">
        <f t="shared" si="19"/>
        <v>1</v>
      </c>
      <c r="H261" s="189" t="s">
        <v>101</v>
      </c>
      <c r="I261" s="188">
        <f t="shared" si="20"/>
        <v>1</v>
      </c>
      <c r="J261" s="188" t="e">
        <f>+IF(#REF!="Issued",1,IF(#REF!="Not Issued",2,"Nil"))</f>
        <v>#REF!</v>
      </c>
      <c r="K261" s="188" t="s">
        <v>1198</v>
      </c>
      <c r="L261" s="232"/>
    </row>
    <row r="262" spans="1:12" ht="15.95" customHeight="1" x14ac:dyDescent="0.2">
      <c r="A262" s="187">
        <f t="shared" si="21"/>
        <v>14</v>
      </c>
      <c r="B262" s="615" t="s">
        <v>1210</v>
      </c>
      <c r="C262" s="616">
        <v>65208</v>
      </c>
      <c r="D262" s="617" t="s">
        <v>1211</v>
      </c>
      <c r="E262" s="96" t="s">
        <v>1212</v>
      </c>
      <c r="F262" s="96" t="s">
        <v>166</v>
      </c>
      <c r="G262" s="188">
        <f t="shared" si="19"/>
        <v>2</v>
      </c>
      <c r="H262" s="189" t="s">
        <v>101</v>
      </c>
      <c r="I262" s="188">
        <f t="shared" si="20"/>
        <v>1</v>
      </c>
      <c r="J262" s="188" t="e">
        <f>+IF(#REF!="Issued",1,IF(#REF!="Not Issued",2,"Nil"))</f>
        <v>#REF!</v>
      </c>
      <c r="K262" s="188" t="s">
        <v>1201</v>
      </c>
      <c r="L262" s="246"/>
    </row>
    <row r="263" spans="1:12" ht="15.95" customHeight="1" x14ac:dyDescent="0.2">
      <c r="A263" s="187">
        <f t="shared" si="21"/>
        <v>15</v>
      </c>
      <c r="B263" s="615" t="s">
        <v>1214</v>
      </c>
      <c r="C263" s="616">
        <v>65209</v>
      </c>
      <c r="D263" s="617" t="s">
        <v>1215</v>
      </c>
      <c r="E263" s="96" t="s">
        <v>1216</v>
      </c>
      <c r="F263" s="96" t="s">
        <v>141</v>
      </c>
      <c r="G263" s="188">
        <f t="shared" si="19"/>
        <v>1</v>
      </c>
      <c r="H263" s="189" t="s">
        <v>101</v>
      </c>
      <c r="I263" s="188">
        <f t="shared" si="20"/>
        <v>1</v>
      </c>
      <c r="J263" s="188" t="e">
        <f>+IF(#REF!="Issued",1,IF(#REF!="Not Issued",2,"Nil"))</f>
        <v>#REF!</v>
      </c>
      <c r="K263" s="188" t="s">
        <v>1205</v>
      </c>
      <c r="L263" s="246"/>
    </row>
    <row r="264" spans="1:12" ht="14.25" customHeight="1" x14ac:dyDescent="0.2">
      <c r="A264" s="187">
        <f t="shared" si="21"/>
        <v>16</v>
      </c>
      <c r="B264" s="615" t="s">
        <v>1222</v>
      </c>
      <c r="C264" s="616">
        <v>65211</v>
      </c>
      <c r="D264" s="617" t="s">
        <v>1223</v>
      </c>
      <c r="E264" s="96" t="s">
        <v>1224</v>
      </c>
      <c r="F264" s="96" t="s">
        <v>141</v>
      </c>
      <c r="G264" s="188">
        <f t="shared" si="19"/>
        <v>1</v>
      </c>
      <c r="H264" s="189" t="s">
        <v>101</v>
      </c>
      <c r="I264" s="188">
        <f t="shared" si="20"/>
        <v>1</v>
      </c>
      <c r="J264" s="188" t="e">
        <f>+IF(#REF!="Issued",1,IF(#REF!="Not Issued",2,"Nil"))</f>
        <v>#REF!</v>
      </c>
      <c r="K264" s="188" t="s">
        <v>1209</v>
      </c>
      <c r="L264" s="232"/>
    </row>
    <row r="265" spans="1:12" ht="15.95" customHeight="1" x14ac:dyDescent="0.2">
      <c r="A265" s="187">
        <f t="shared" si="21"/>
        <v>17</v>
      </c>
      <c r="B265" s="615" t="s">
        <v>1226</v>
      </c>
      <c r="C265" s="616">
        <v>65212</v>
      </c>
      <c r="D265" s="617" t="s">
        <v>1227</v>
      </c>
      <c r="E265" s="96" t="s">
        <v>1228</v>
      </c>
      <c r="F265" s="96" t="s">
        <v>141</v>
      </c>
      <c r="G265" s="188">
        <f t="shared" si="19"/>
        <v>1</v>
      </c>
      <c r="H265" s="189" t="s">
        <v>101</v>
      </c>
      <c r="I265" s="188">
        <f t="shared" si="20"/>
        <v>1</v>
      </c>
      <c r="J265" s="188" t="e">
        <f>+IF(#REF!="Issued",1,IF(#REF!="Not Issued",2,"Nil"))</f>
        <v>#REF!</v>
      </c>
      <c r="K265" s="188" t="s">
        <v>1213</v>
      </c>
      <c r="L265" s="247"/>
    </row>
    <row r="266" spans="1:12" ht="15.95" customHeight="1" x14ac:dyDescent="0.2">
      <c r="A266" s="187">
        <f t="shared" si="21"/>
        <v>18</v>
      </c>
      <c r="B266" s="615" t="s">
        <v>1230</v>
      </c>
      <c r="C266" s="616">
        <v>65213</v>
      </c>
      <c r="D266" s="617" t="s">
        <v>1231</v>
      </c>
      <c r="E266" s="96" t="s">
        <v>1232</v>
      </c>
      <c r="F266" s="96" t="s">
        <v>141</v>
      </c>
      <c r="G266" s="188">
        <f t="shared" si="19"/>
        <v>1</v>
      </c>
      <c r="H266" s="189" t="s">
        <v>101</v>
      </c>
      <c r="I266" s="188">
        <f t="shared" si="20"/>
        <v>1</v>
      </c>
      <c r="J266" s="188" t="e">
        <f>+IF(#REF!="Issued",1,IF(#REF!="Not Issued",2,"Nil"))</f>
        <v>#REF!</v>
      </c>
      <c r="K266" s="188" t="s">
        <v>1217</v>
      </c>
      <c r="L266" s="232"/>
    </row>
    <row r="267" spans="1:12" ht="15.95" customHeight="1" x14ac:dyDescent="0.2">
      <c r="A267" s="187">
        <f t="shared" si="21"/>
        <v>19</v>
      </c>
      <c r="B267" s="615" t="s">
        <v>1234</v>
      </c>
      <c r="C267" s="616">
        <v>65214</v>
      </c>
      <c r="D267" s="617" t="s">
        <v>1235</v>
      </c>
      <c r="E267" s="96" t="s">
        <v>1236</v>
      </c>
      <c r="F267" s="96" t="s">
        <v>141</v>
      </c>
      <c r="G267" s="188">
        <f t="shared" si="19"/>
        <v>1</v>
      </c>
      <c r="H267" s="189" t="s">
        <v>101</v>
      </c>
      <c r="I267" s="188">
        <f t="shared" si="20"/>
        <v>1</v>
      </c>
      <c r="J267" s="188" t="e">
        <f>+IF(#REF!="Issued",1,IF(#REF!="Not Issued",2,"Nil"))</f>
        <v>#REF!</v>
      </c>
      <c r="K267" s="188" t="s">
        <v>1221</v>
      </c>
      <c r="L267" s="232"/>
    </row>
    <row r="268" spans="1:12" ht="15.95" customHeight="1" x14ac:dyDescent="0.2">
      <c r="A268" s="187">
        <f t="shared" si="21"/>
        <v>20</v>
      </c>
      <c r="B268" s="615" t="s">
        <v>1238</v>
      </c>
      <c r="C268" s="616">
        <v>65215</v>
      </c>
      <c r="D268" s="617" t="s">
        <v>1239</v>
      </c>
      <c r="E268" s="96" t="s">
        <v>1240</v>
      </c>
      <c r="F268" s="96" t="s">
        <v>141</v>
      </c>
      <c r="G268" s="188">
        <f t="shared" si="19"/>
        <v>1</v>
      </c>
      <c r="H268" s="189" t="s">
        <v>101</v>
      </c>
      <c r="I268" s="188">
        <f t="shared" si="20"/>
        <v>1</v>
      </c>
      <c r="J268" s="188" t="e">
        <f>+IF(#REF!="Issued",1,IF(#REF!="Not Issued",2,"Nil"))</f>
        <v>#REF!</v>
      </c>
      <c r="K268" s="188" t="s">
        <v>1225</v>
      </c>
      <c r="L268" s="232"/>
    </row>
    <row r="269" spans="1:12" x14ac:dyDescent="0.2">
      <c r="A269" s="187">
        <f t="shared" si="21"/>
        <v>21</v>
      </c>
      <c r="B269" s="615" t="s">
        <v>1242</v>
      </c>
      <c r="C269" s="616">
        <v>65216</v>
      </c>
      <c r="D269" s="617" t="s">
        <v>1243</v>
      </c>
      <c r="E269" s="96" t="s">
        <v>1244</v>
      </c>
      <c r="F269" s="96" t="s">
        <v>141</v>
      </c>
      <c r="G269" s="188">
        <f t="shared" si="19"/>
        <v>1</v>
      </c>
      <c r="H269" s="189" t="s">
        <v>101</v>
      </c>
      <c r="I269" s="188">
        <f t="shared" si="20"/>
        <v>1</v>
      </c>
      <c r="J269" s="188" t="e">
        <f>+IF(#REF!="Issued",1,IF(#REF!="Not Issued",2,"Nil"))</f>
        <v>#REF!</v>
      </c>
      <c r="K269" s="188" t="s">
        <v>1229</v>
      </c>
      <c r="L269" s="232"/>
    </row>
    <row r="270" spans="1:12" ht="15.95" customHeight="1" x14ac:dyDescent="0.2">
      <c r="A270" s="187">
        <f t="shared" si="21"/>
        <v>22</v>
      </c>
      <c r="B270" s="615" t="s">
        <v>1246</v>
      </c>
      <c r="C270" s="616">
        <v>65217</v>
      </c>
      <c r="D270" s="617" t="s">
        <v>1247</v>
      </c>
      <c r="E270" s="96" t="s">
        <v>1248</v>
      </c>
      <c r="F270" s="96" t="s">
        <v>141</v>
      </c>
      <c r="G270" s="188">
        <f t="shared" si="19"/>
        <v>1</v>
      </c>
      <c r="H270" s="189" t="s">
        <v>101</v>
      </c>
      <c r="I270" s="188">
        <f t="shared" si="20"/>
        <v>1</v>
      </c>
      <c r="J270" s="188" t="e">
        <f>+IF(#REF!="Issued",1,IF(#REF!="Not Issued",2,"Nil"))</f>
        <v>#REF!</v>
      </c>
      <c r="K270" s="188" t="s">
        <v>1233</v>
      </c>
      <c r="L270" s="232"/>
    </row>
    <row r="271" spans="1:12" ht="15.95" customHeight="1" x14ac:dyDescent="0.2">
      <c r="A271" s="187">
        <f t="shared" si="21"/>
        <v>23</v>
      </c>
      <c r="B271" s="615" t="s">
        <v>1250</v>
      </c>
      <c r="C271" s="616">
        <v>65218</v>
      </c>
      <c r="D271" s="617" t="s">
        <v>1251</v>
      </c>
      <c r="E271" s="96" t="s">
        <v>1252</v>
      </c>
      <c r="F271" s="96" t="s">
        <v>141</v>
      </c>
      <c r="G271" s="188">
        <f t="shared" si="19"/>
        <v>1</v>
      </c>
      <c r="H271" s="189" t="s">
        <v>101</v>
      </c>
      <c r="I271" s="188">
        <f t="shared" si="20"/>
        <v>1</v>
      </c>
      <c r="J271" s="188" t="e">
        <f>+IF(#REF!="Issued",1,IF(#REF!="Not Issued",2,"Nil"))</f>
        <v>#REF!</v>
      </c>
      <c r="K271" s="188" t="s">
        <v>1237</v>
      </c>
      <c r="L271" s="232"/>
    </row>
    <row r="272" spans="1:12" ht="15.95" customHeight="1" x14ac:dyDescent="0.2">
      <c r="A272" s="187">
        <f t="shared" si="21"/>
        <v>24</v>
      </c>
      <c r="B272" s="615" t="s">
        <v>1254</v>
      </c>
      <c r="C272" s="616">
        <v>65219</v>
      </c>
      <c r="D272" s="617" t="s">
        <v>1255</v>
      </c>
      <c r="E272" s="96" t="s">
        <v>1256</v>
      </c>
      <c r="F272" s="96" t="s">
        <v>141</v>
      </c>
      <c r="G272" s="188">
        <f t="shared" si="19"/>
        <v>1</v>
      </c>
      <c r="H272" s="189" t="s">
        <v>101</v>
      </c>
      <c r="I272" s="188">
        <f t="shared" si="20"/>
        <v>1</v>
      </c>
      <c r="J272" s="188" t="e">
        <f>+IF(#REF!="Issued",1,IF(#REF!="Not Issued",2,"Nil"))</f>
        <v>#REF!</v>
      </c>
      <c r="K272" s="188" t="s">
        <v>1241</v>
      </c>
      <c r="L272" s="232"/>
    </row>
    <row r="273" spans="1:12" ht="15.95" customHeight="1" x14ac:dyDescent="0.2">
      <c r="A273" s="187">
        <f t="shared" si="21"/>
        <v>25</v>
      </c>
      <c r="B273" s="615" t="s">
        <v>1266</v>
      </c>
      <c r="C273" s="616">
        <v>65222</v>
      </c>
      <c r="D273" s="617" t="s">
        <v>1267</v>
      </c>
      <c r="E273" s="96" t="s">
        <v>1268</v>
      </c>
      <c r="F273" s="96" t="s">
        <v>141</v>
      </c>
      <c r="G273" s="188">
        <f t="shared" si="19"/>
        <v>1</v>
      </c>
      <c r="H273" s="189" t="s">
        <v>101</v>
      </c>
      <c r="I273" s="188">
        <f t="shared" si="20"/>
        <v>1</v>
      </c>
      <c r="J273" s="188" t="e">
        <f>+IF(#REF!="Issued",1,IF(#REF!="Not Issued",2,"Nil"))</f>
        <v>#REF!</v>
      </c>
      <c r="K273" s="188" t="s">
        <v>1245</v>
      </c>
      <c r="L273" s="232"/>
    </row>
    <row r="274" spans="1:12" ht="15.95" customHeight="1" x14ac:dyDescent="0.2">
      <c r="A274" s="187">
        <f t="shared" si="21"/>
        <v>26</v>
      </c>
      <c r="B274" s="615" t="s">
        <v>1270</v>
      </c>
      <c r="C274" s="616">
        <v>65223</v>
      </c>
      <c r="D274" s="617" t="s">
        <v>1271</v>
      </c>
      <c r="E274" s="96" t="s">
        <v>1272</v>
      </c>
      <c r="F274" s="96" t="s">
        <v>141</v>
      </c>
      <c r="G274" s="188">
        <f t="shared" si="19"/>
        <v>1</v>
      </c>
      <c r="H274" s="189" t="s">
        <v>101</v>
      </c>
      <c r="I274" s="188">
        <f t="shared" si="20"/>
        <v>1</v>
      </c>
      <c r="J274" s="188" t="e">
        <f>+IF(#REF!="Issued",1,IF(#REF!="Not Issued",2,"Nil"))</f>
        <v>#REF!</v>
      </c>
      <c r="K274" s="188" t="s">
        <v>1249</v>
      </c>
      <c r="L274" s="232"/>
    </row>
    <row r="275" spans="1:12" ht="15.95" customHeight="1" x14ac:dyDescent="0.2">
      <c r="A275" s="187">
        <f t="shared" si="21"/>
        <v>27</v>
      </c>
      <c r="B275" s="615" t="s">
        <v>1274</v>
      </c>
      <c r="C275" s="616">
        <v>65225</v>
      </c>
      <c r="D275" s="617" t="s">
        <v>1275</v>
      </c>
      <c r="E275" s="96" t="s">
        <v>1276</v>
      </c>
      <c r="F275" s="96" t="s">
        <v>141</v>
      </c>
      <c r="G275" s="188">
        <f t="shared" si="19"/>
        <v>1</v>
      </c>
      <c r="H275" s="189" t="s">
        <v>101</v>
      </c>
      <c r="I275" s="188">
        <f t="shared" si="20"/>
        <v>1</v>
      </c>
      <c r="J275" s="188" t="e">
        <f>+IF(#REF!="Issued",1,IF(#REF!="Not Issued",2,"Nil"))</f>
        <v>#REF!</v>
      </c>
      <c r="K275" s="188" t="s">
        <v>1253</v>
      </c>
      <c r="L275" s="232"/>
    </row>
    <row r="276" spans="1:12" ht="15.95" customHeight="1" x14ac:dyDescent="0.2">
      <c r="A276" s="187">
        <f t="shared" si="21"/>
        <v>28</v>
      </c>
      <c r="B276" s="615" t="s">
        <v>1278</v>
      </c>
      <c r="C276" s="616">
        <v>65226</v>
      </c>
      <c r="D276" s="617" t="s">
        <v>1279</v>
      </c>
      <c r="E276" s="96" t="s">
        <v>1280</v>
      </c>
      <c r="F276" s="96" t="s">
        <v>141</v>
      </c>
      <c r="G276" s="188">
        <f t="shared" si="19"/>
        <v>1</v>
      </c>
      <c r="H276" s="189" t="s">
        <v>101</v>
      </c>
      <c r="I276" s="188">
        <f t="shared" si="20"/>
        <v>1</v>
      </c>
      <c r="J276" s="188" t="e">
        <f>+IF(#REF!="Issued",1,IF(#REF!="Not Issued",2,"Nil"))</f>
        <v>#REF!</v>
      </c>
      <c r="K276" s="188" t="s">
        <v>1257</v>
      </c>
      <c r="L276" s="232"/>
    </row>
    <row r="277" spans="1:12" ht="15.95" customHeight="1" x14ac:dyDescent="0.2">
      <c r="A277" s="187">
        <f t="shared" si="21"/>
        <v>29</v>
      </c>
      <c r="B277" s="615" t="s">
        <v>1282</v>
      </c>
      <c r="C277" s="616">
        <v>65227</v>
      </c>
      <c r="D277" s="617" t="s">
        <v>1283</v>
      </c>
      <c r="E277" s="96" t="s">
        <v>1284</v>
      </c>
      <c r="F277" s="96" t="s">
        <v>166</v>
      </c>
      <c r="G277" s="188">
        <f t="shared" si="19"/>
        <v>2</v>
      </c>
      <c r="H277" s="189" t="s">
        <v>101</v>
      </c>
      <c r="I277" s="188">
        <f t="shared" si="20"/>
        <v>1</v>
      </c>
      <c r="J277" s="188" t="e">
        <f>+IF(#REF!="Issued",1,IF(#REF!="Not Issued",2,"Nil"))</f>
        <v>#REF!</v>
      </c>
      <c r="K277" s="188" t="s">
        <v>1261</v>
      </c>
      <c r="L277" s="232"/>
    </row>
    <row r="278" spans="1:12" ht="15.95" customHeight="1" x14ac:dyDescent="0.2">
      <c r="A278" s="187">
        <f t="shared" si="21"/>
        <v>30</v>
      </c>
      <c r="B278" s="615" t="s">
        <v>1286</v>
      </c>
      <c r="C278" s="616">
        <v>65228</v>
      </c>
      <c r="D278" s="617" t="s">
        <v>1287</v>
      </c>
      <c r="E278" s="96" t="s">
        <v>279</v>
      </c>
      <c r="F278" s="96" t="s">
        <v>141</v>
      </c>
      <c r="G278" s="188">
        <f t="shared" si="19"/>
        <v>1</v>
      </c>
      <c r="H278" s="189" t="s">
        <v>101</v>
      </c>
      <c r="I278" s="188">
        <f t="shared" si="20"/>
        <v>1</v>
      </c>
      <c r="J278" s="188" t="e">
        <f>+IF(#REF!="Issued",1,IF(#REF!="Not Issued",2,"Nil"))</f>
        <v>#REF!</v>
      </c>
      <c r="K278" s="188" t="s">
        <v>1265</v>
      </c>
      <c r="L278" s="232"/>
    </row>
    <row r="279" spans="1:12" ht="15.95" customHeight="1" x14ac:dyDescent="0.2">
      <c r="A279" s="187">
        <f t="shared" si="21"/>
        <v>31</v>
      </c>
      <c r="B279" s="615" t="s">
        <v>1289</v>
      </c>
      <c r="C279" s="616">
        <v>65229</v>
      </c>
      <c r="D279" s="617" t="s">
        <v>1290</v>
      </c>
      <c r="E279" s="96" t="s">
        <v>1291</v>
      </c>
      <c r="F279" s="96" t="s">
        <v>141</v>
      </c>
      <c r="G279" s="188">
        <f t="shared" si="19"/>
        <v>1</v>
      </c>
      <c r="H279" s="189" t="s">
        <v>101</v>
      </c>
      <c r="I279" s="188">
        <f t="shared" si="20"/>
        <v>1</v>
      </c>
      <c r="J279" s="188" t="e">
        <f>+IF(#REF!="Issued",1,IF(#REF!="Not Issued",2,"Nil"))</f>
        <v>#REF!</v>
      </c>
      <c r="K279" s="188" t="s">
        <v>1269</v>
      </c>
      <c r="L279" s="232"/>
    </row>
    <row r="280" spans="1:12" ht="15.95" customHeight="1" x14ac:dyDescent="0.2">
      <c r="A280" s="187">
        <f t="shared" si="21"/>
        <v>32</v>
      </c>
      <c r="B280" s="615" t="s">
        <v>1293</v>
      </c>
      <c r="C280" s="616">
        <v>65230</v>
      </c>
      <c r="D280" s="617" t="s">
        <v>1294</v>
      </c>
      <c r="E280" s="96" t="s">
        <v>1295</v>
      </c>
      <c r="F280" s="96" t="s">
        <v>166</v>
      </c>
      <c r="G280" s="188">
        <f t="shared" si="19"/>
        <v>2</v>
      </c>
      <c r="H280" s="189" t="s">
        <v>101</v>
      </c>
      <c r="I280" s="188">
        <f t="shared" si="20"/>
        <v>1</v>
      </c>
      <c r="J280" s="188" t="e">
        <f>+IF(#REF!="Issued",1,IF(#REF!="Not Issued",2,"Nil"))</f>
        <v>#REF!</v>
      </c>
      <c r="K280" s="188" t="s">
        <v>1273</v>
      </c>
      <c r="L280" s="232"/>
    </row>
    <row r="281" spans="1:12" ht="15.95" customHeight="1" x14ac:dyDescent="0.2">
      <c r="A281" s="187">
        <f t="shared" si="21"/>
        <v>33</v>
      </c>
      <c r="B281" s="615" t="s">
        <v>1301</v>
      </c>
      <c r="C281" s="616">
        <v>65232</v>
      </c>
      <c r="D281" s="617" t="s">
        <v>1302</v>
      </c>
      <c r="E281" s="96" t="s">
        <v>1303</v>
      </c>
      <c r="F281" s="96" t="s">
        <v>141</v>
      </c>
      <c r="G281" s="188">
        <f t="shared" ref="G281:G312" si="22">+IF(F281="M",1,IF(F281="f",2,IF(F281="Civ",3,"Error")))</f>
        <v>1</v>
      </c>
      <c r="H281" s="189" t="s">
        <v>101</v>
      </c>
      <c r="I281" s="188">
        <f t="shared" si="20"/>
        <v>1</v>
      </c>
      <c r="J281" s="188" t="e">
        <f>+IF(#REF!="Issued",1,IF(#REF!="Not Issued",2,"Nil"))</f>
        <v>#REF!</v>
      </c>
      <c r="K281" s="188" t="s">
        <v>1277</v>
      </c>
      <c r="L281" s="232"/>
    </row>
    <row r="282" spans="1:12" ht="15.95" customHeight="1" x14ac:dyDescent="0.2">
      <c r="A282" s="187">
        <f t="shared" si="21"/>
        <v>34</v>
      </c>
      <c r="B282" s="615" t="s">
        <v>1305</v>
      </c>
      <c r="C282" s="616">
        <v>65233</v>
      </c>
      <c r="D282" s="617" t="s">
        <v>1306</v>
      </c>
      <c r="E282" s="96" t="s">
        <v>1307</v>
      </c>
      <c r="F282" s="96" t="s">
        <v>141</v>
      </c>
      <c r="G282" s="188">
        <f t="shared" si="22"/>
        <v>1</v>
      </c>
      <c r="H282" s="189" t="s">
        <v>101</v>
      </c>
      <c r="I282" s="188">
        <f t="shared" si="20"/>
        <v>1</v>
      </c>
      <c r="J282" s="188" t="e">
        <f>+IF(#REF!="Issued",1,IF(#REF!="Not Issued",2,"Nil"))</f>
        <v>#REF!</v>
      </c>
      <c r="K282" s="188" t="s">
        <v>1281</v>
      </c>
      <c r="L282" s="232"/>
    </row>
    <row r="283" spans="1:12" ht="15.95" customHeight="1" x14ac:dyDescent="0.2">
      <c r="A283" s="187">
        <f t="shared" si="21"/>
        <v>35</v>
      </c>
      <c r="B283" s="615" t="s">
        <v>1313</v>
      </c>
      <c r="C283" s="616">
        <v>65235</v>
      </c>
      <c r="D283" s="617" t="s">
        <v>673</v>
      </c>
      <c r="E283" s="96" t="s">
        <v>1314</v>
      </c>
      <c r="F283" s="96" t="s">
        <v>141</v>
      </c>
      <c r="G283" s="188">
        <f t="shared" si="22"/>
        <v>1</v>
      </c>
      <c r="H283" s="189" t="s">
        <v>101</v>
      </c>
      <c r="I283" s="188">
        <f t="shared" si="20"/>
        <v>1</v>
      </c>
      <c r="J283" s="188" t="e">
        <f>+IF(#REF!="Issued",1,IF(#REF!="Not Issued",2,"Nil"))</f>
        <v>#REF!</v>
      </c>
      <c r="K283" s="188" t="s">
        <v>1285</v>
      </c>
      <c r="L283" s="232"/>
    </row>
    <row r="284" spans="1:12" ht="15.95" customHeight="1" x14ac:dyDescent="0.2">
      <c r="A284" s="187">
        <f t="shared" si="21"/>
        <v>36</v>
      </c>
      <c r="B284" s="615" t="s">
        <v>1316</v>
      </c>
      <c r="C284" s="616">
        <v>65236</v>
      </c>
      <c r="D284" s="617" t="s">
        <v>1317</v>
      </c>
      <c r="E284" s="96" t="s">
        <v>1318</v>
      </c>
      <c r="F284" s="96" t="s">
        <v>141</v>
      </c>
      <c r="G284" s="188">
        <f t="shared" si="22"/>
        <v>1</v>
      </c>
      <c r="H284" s="189" t="s">
        <v>101</v>
      </c>
      <c r="I284" s="188">
        <f t="shared" si="20"/>
        <v>1</v>
      </c>
      <c r="J284" s="188" t="e">
        <f>+IF(#REF!="Issued",1,IF(#REF!="Not Issued",2,"Nil"))</f>
        <v>#REF!</v>
      </c>
      <c r="K284" s="188" t="s">
        <v>1288</v>
      </c>
      <c r="L284" s="232"/>
    </row>
    <row r="285" spans="1:12" ht="15.95" customHeight="1" x14ac:dyDescent="0.2">
      <c r="A285" s="187">
        <f t="shared" si="21"/>
        <v>37</v>
      </c>
      <c r="B285" s="615" t="s">
        <v>1320</v>
      </c>
      <c r="C285" s="616">
        <v>65237</v>
      </c>
      <c r="D285" s="617" t="s">
        <v>1321</v>
      </c>
      <c r="E285" s="96" t="s">
        <v>1322</v>
      </c>
      <c r="F285" s="96" t="s">
        <v>141</v>
      </c>
      <c r="G285" s="188">
        <f t="shared" si="22"/>
        <v>1</v>
      </c>
      <c r="H285" s="189" t="s">
        <v>101</v>
      </c>
      <c r="I285" s="188">
        <f t="shared" si="20"/>
        <v>1</v>
      </c>
      <c r="J285" s="188" t="e">
        <f>+IF(#REF!="Issued",1,IF(#REF!="Not Issued",2,"Nil"))</f>
        <v>#REF!</v>
      </c>
      <c r="K285" s="188" t="s">
        <v>1292</v>
      </c>
      <c r="L285" s="232"/>
    </row>
    <row r="286" spans="1:12" ht="15.95" customHeight="1" x14ac:dyDescent="0.2">
      <c r="A286" s="187">
        <f t="shared" si="21"/>
        <v>38</v>
      </c>
      <c r="B286" s="615" t="s">
        <v>1324</v>
      </c>
      <c r="C286" s="616">
        <v>65238</v>
      </c>
      <c r="D286" s="617" t="s">
        <v>1325</v>
      </c>
      <c r="E286" s="96" t="s">
        <v>1326</v>
      </c>
      <c r="F286" s="96" t="s">
        <v>141</v>
      </c>
      <c r="G286" s="188">
        <f t="shared" si="22"/>
        <v>1</v>
      </c>
      <c r="H286" s="189" t="s">
        <v>101</v>
      </c>
      <c r="I286" s="188">
        <f t="shared" si="20"/>
        <v>1</v>
      </c>
      <c r="J286" s="188" t="e">
        <f>+IF(#REF!="Issued",1,IF(#REF!="Not Issued",2,"Nil"))</f>
        <v>#REF!</v>
      </c>
      <c r="K286" s="188" t="s">
        <v>1296</v>
      </c>
      <c r="L286" s="232"/>
    </row>
    <row r="287" spans="1:12" ht="15.95" customHeight="1" x14ac:dyDescent="0.2">
      <c r="A287" s="187">
        <f t="shared" si="21"/>
        <v>39</v>
      </c>
      <c r="B287" s="615" t="s">
        <v>1328</v>
      </c>
      <c r="C287" s="616">
        <v>65239</v>
      </c>
      <c r="D287" s="617" t="s">
        <v>1329</v>
      </c>
      <c r="E287" s="96" t="s">
        <v>1330</v>
      </c>
      <c r="F287" s="96" t="s">
        <v>141</v>
      </c>
      <c r="G287" s="188">
        <f t="shared" si="22"/>
        <v>1</v>
      </c>
      <c r="H287" s="189" t="s">
        <v>101</v>
      </c>
      <c r="I287" s="188">
        <f t="shared" si="20"/>
        <v>1</v>
      </c>
      <c r="J287" s="188" t="e">
        <f>+IF(#REF!="Issued",1,IF(#REF!="Not Issued",2,"Nil"))</f>
        <v>#REF!</v>
      </c>
      <c r="K287" s="188" t="s">
        <v>1300</v>
      </c>
      <c r="L287" s="232"/>
    </row>
    <row r="288" spans="1:12" ht="15.95" customHeight="1" x14ac:dyDescent="0.2">
      <c r="A288" s="187">
        <f t="shared" si="21"/>
        <v>40</v>
      </c>
      <c r="B288" s="615" t="s">
        <v>1332</v>
      </c>
      <c r="C288" s="616">
        <v>65240</v>
      </c>
      <c r="D288" s="617" t="s">
        <v>1333</v>
      </c>
      <c r="E288" s="96" t="s">
        <v>1334</v>
      </c>
      <c r="F288" s="96" t="s">
        <v>141</v>
      </c>
      <c r="G288" s="188">
        <f t="shared" si="22"/>
        <v>1</v>
      </c>
      <c r="H288" s="189" t="s">
        <v>101</v>
      </c>
      <c r="I288" s="188">
        <f t="shared" si="20"/>
        <v>1</v>
      </c>
      <c r="J288" s="188" t="e">
        <f>+IF(#REF!="Issued",1,IF(#REF!="Not Issued",2,"Nil"))</f>
        <v>#REF!</v>
      </c>
      <c r="K288" s="188" t="s">
        <v>1304</v>
      </c>
      <c r="L288" s="232"/>
    </row>
    <row r="289" spans="1:12" ht="15.95" customHeight="1" x14ac:dyDescent="0.2">
      <c r="A289" s="187">
        <f t="shared" si="21"/>
        <v>41</v>
      </c>
      <c r="B289" s="615" t="s">
        <v>1336</v>
      </c>
      <c r="C289" s="616">
        <v>65241</v>
      </c>
      <c r="D289" s="617" t="s">
        <v>1337</v>
      </c>
      <c r="E289" s="96" t="s">
        <v>1338</v>
      </c>
      <c r="F289" s="96" t="s">
        <v>141</v>
      </c>
      <c r="G289" s="188">
        <f t="shared" si="22"/>
        <v>1</v>
      </c>
      <c r="H289" s="189" t="s">
        <v>101</v>
      </c>
      <c r="I289" s="188">
        <f t="shared" si="20"/>
        <v>1</v>
      </c>
      <c r="J289" s="188" t="e">
        <f>+IF(#REF!="Issued",1,IF(#REF!="Not Issued",2,"Nil"))</f>
        <v>#REF!</v>
      </c>
      <c r="K289" s="188" t="s">
        <v>1308</v>
      </c>
      <c r="L289" s="232"/>
    </row>
    <row r="290" spans="1:12" ht="15.95" customHeight="1" x14ac:dyDescent="0.2">
      <c r="A290" s="187">
        <f t="shared" si="21"/>
        <v>42</v>
      </c>
      <c r="B290" s="615" t="s">
        <v>1340</v>
      </c>
      <c r="C290" s="616">
        <v>65242</v>
      </c>
      <c r="D290" s="617" t="s">
        <v>1341</v>
      </c>
      <c r="E290" s="96" t="s">
        <v>1342</v>
      </c>
      <c r="F290" s="96" t="s">
        <v>166</v>
      </c>
      <c r="G290" s="188">
        <f t="shared" si="22"/>
        <v>2</v>
      </c>
      <c r="H290" s="189" t="s">
        <v>101</v>
      </c>
      <c r="I290" s="188">
        <f t="shared" si="20"/>
        <v>1</v>
      </c>
      <c r="J290" s="188" t="e">
        <f>+IF(#REF!="Issued",1,IF(#REF!="Not Issued",2,"Nil"))</f>
        <v>#REF!</v>
      </c>
      <c r="K290" s="188" t="s">
        <v>1312</v>
      </c>
      <c r="L290" s="232"/>
    </row>
    <row r="291" spans="1:12" ht="15.95" customHeight="1" x14ac:dyDescent="0.2">
      <c r="A291" s="187">
        <f t="shared" si="21"/>
        <v>43</v>
      </c>
      <c r="B291" s="615" t="s">
        <v>1344</v>
      </c>
      <c r="C291" s="616">
        <v>65243</v>
      </c>
      <c r="D291" s="617" t="s">
        <v>1345</v>
      </c>
      <c r="E291" s="96" t="s">
        <v>1346</v>
      </c>
      <c r="F291" s="96" t="s">
        <v>141</v>
      </c>
      <c r="G291" s="188">
        <f t="shared" si="22"/>
        <v>1</v>
      </c>
      <c r="H291" s="189" t="s">
        <v>101</v>
      </c>
      <c r="I291" s="188">
        <f t="shared" si="20"/>
        <v>1</v>
      </c>
      <c r="J291" s="188" t="e">
        <f>+IF(#REF!="Issued",1,IF(#REF!="Not Issued",2,"Nil"))</f>
        <v>#REF!</v>
      </c>
      <c r="K291" s="188" t="s">
        <v>1315</v>
      </c>
      <c r="L291" s="232"/>
    </row>
    <row r="292" spans="1:12" ht="15.95" customHeight="1" x14ac:dyDescent="0.2">
      <c r="A292" s="187">
        <f t="shared" si="21"/>
        <v>44</v>
      </c>
      <c r="B292" s="615" t="s">
        <v>1352</v>
      </c>
      <c r="C292" s="616">
        <v>65245</v>
      </c>
      <c r="D292" s="617" t="s">
        <v>1353</v>
      </c>
      <c r="E292" s="96" t="s">
        <v>1354</v>
      </c>
      <c r="F292" s="96" t="s">
        <v>141</v>
      </c>
      <c r="G292" s="188">
        <f t="shared" si="22"/>
        <v>1</v>
      </c>
      <c r="H292" s="189" t="s">
        <v>101</v>
      </c>
      <c r="I292" s="188">
        <f t="shared" si="20"/>
        <v>1</v>
      </c>
      <c r="J292" s="188" t="e">
        <f>+IF(#REF!="Issued",1,IF(#REF!="Not Issued",2,"Nil"))</f>
        <v>#REF!</v>
      </c>
      <c r="K292" s="188" t="s">
        <v>1319</v>
      </c>
      <c r="L292" s="232"/>
    </row>
    <row r="293" spans="1:12" ht="15.95" customHeight="1" x14ac:dyDescent="0.2">
      <c r="A293" s="187">
        <f t="shared" si="21"/>
        <v>45</v>
      </c>
      <c r="B293" s="615" t="s">
        <v>1356</v>
      </c>
      <c r="C293" s="616">
        <v>65246</v>
      </c>
      <c r="D293" s="617" t="s">
        <v>1031</v>
      </c>
      <c r="E293" s="96" t="s">
        <v>734</v>
      </c>
      <c r="F293" s="96" t="s">
        <v>141</v>
      </c>
      <c r="G293" s="188">
        <f t="shared" si="22"/>
        <v>1</v>
      </c>
      <c r="H293" s="189" t="s">
        <v>101</v>
      </c>
      <c r="I293" s="188">
        <f t="shared" si="20"/>
        <v>1</v>
      </c>
      <c r="J293" s="188" t="e">
        <f>+IF(#REF!="Issued",1,IF(#REF!="Not Issued",2,"Nil"))</f>
        <v>#REF!</v>
      </c>
      <c r="K293" s="188" t="s">
        <v>1323</v>
      </c>
      <c r="L293" s="232"/>
    </row>
    <row r="294" spans="1:12" ht="15.95" customHeight="1" x14ac:dyDescent="0.2">
      <c r="A294" s="187">
        <f t="shared" si="21"/>
        <v>46</v>
      </c>
      <c r="B294" s="615" t="s">
        <v>1358</v>
      </c>
      <c r="C294" s="616">
        <v>65247</v>
      </c>
      <c r="D294" s="617" t="s">
        <v>1359</v>
      </c>
      <c r="E294" s="96" t="s">
        <v>1360</v>
      </c>
      <c r="F294" s="96" t="s">
        <v>141</v>
      </c>
      <c r="G294" s="188">
        <f t="shared" si="22"/>
        <v>1</v>
      </c>
      <c r="H294" s="189" t="s">
        <v>101</v>
      </c>
      <c r="I294" s="188">
        <f t="shared" si="20"/>
        <v>1</v>
      </c>
      <c r="J294" s="188" t="e">
        <f>+IF(#REF!="Issued",1,IF(#REF!="Not Issued",2,"Nil"))</f>
        <v>#REF!</v>
      </c>
      <c r="K294" s="188" t="s">
        <v>1327</v>
      </c>
      <c r="L294" s="232"/>
    </row>
    <row r="295" spans="1:12" ht="15.95" customHeight="1" x14ac:dyDescent="0.2">
      <c r="A295" s="187">
        <f t="shared" si="21"/>
        <v>47</v>
      </c>
      <c r="B295" s="615" t="s">
        <v>1362</v>
      </c>
      <c r="C295" s="616">
        <v>65248</v>
      </c>
      <c r="D295" s="617" t="s">
        <v>1363</v>
      </c>
      <c r="E295" s="96" t="s">
        <v>985</v>
      </c>
      <c r="F295" s="96" t="s">
        <v>141</v>
      </c>
      <c r="G295" s="188">
        <f t="shared" si="22"/>
        <v>1</v>
      </c>
      <c r="H295" s="189" t="s">
        <v>101</v>
      </c>
      <c r="I295" s="188">
        <f t="shared" si="20"/>
        <v>1</v>
      </c>
      <c r="J295" s="188" t="e">
        <f>+IF(#REF!="Issued",1,IF(#REF!="Not Issued",2,"Nil"))</f>
        <v>#REF!</v>
      </c>
      <c r="K295" s="188" t="s">
        <v>1331</v>
      </c>
      <c r="L295" s="232"/>
    </row>
    <row r="296" spans="1:12" ht="15.95" customHeight="1" x14ac:dyDescent="0.2">
      <c r="A296" s="187">
        <f t="shared" si="21"/>
        <v>48</v>
      </c>
      <c r="B296" s="615" t="s">
        <v>1368</v>
      </c>
      <c r="C296" s="616">
        <v>65249</v>
      </c>
      <c r="D296" s="617" t="s">
        <v>1369</v>
      </c>
      <c r="E296" s="96" t="s">
        <v>1370</v>
      </c>
      <c r="F296" s="96" t="s">
        <v>141</v>
      </c>
      <c r="G296" s="188">
        <f t="shared" si="22"/>
        <v>1</v>
      </c>
      <c r="H296" s="189" t="s">
        <v>101</v>
      </c>
      <c r="I296" s="188">
        <f t="shared" si="20"/>
        <v>1</v>
      </c>
      <c r="J296" s="188" t="e">
        <f>+IF(#REF!="Issued",1,IF(#REF!="Not Issued",2,"Nil"))</f>
        <v>#REF!</v>
      </c>
      <c r="K296" s="188" t="s">
        <v>1335</v>
      </c>
      <c r="L296" s="232"/>
    </row>
    <row r="297" spans="1:12" ht="15.95" customHeight="1" x14ac:dyDescent="0.2">
      <c r="A297" s="187">
        <f t="shared" si="21"/>
        <v>49</v>
      </c>
      <c r="B297" s="615" t="s">
        <v>1376</v>
      </c>
      <c r="C297" s="616">
        <v>65251</v>
      </c>
      <c r="D297" s="617" t="s">
        <v>1377</v>
      </c>
      <c r="E297" s="96" t="s">
        <v>1378</v>
      </c>
      <c r="F297" s="96" t="s">
        <v>141</v>
      </c>
      <c r="G297" s="188">
        <f t="shared" si="22"/>
        <v>1</v>
      </c>
      <c r="H297" s="189" t="s">
        <v>101</v>
      </c>
      <c r="I297" s="188">
        <f t="shared" si="20"/>
        <v>1</v>
      </c>
      <c r="J297" s="188" t="e">
        <f>+IF(#REF!="Issued",1,IF(#REF!="Not Issued",2,"Nil"))</f>
        <v>#REF!</v>
      </c>
      <c r="K297" s="188" t="s">
        <v>1339</v>
      </c>
      <c r="L297" s="232"/>
    </row>
    <row r="298" spans="1:12" ht="15.95" customHeight="1" x14ac:dyDescent="0.2">
      <c r="A298" s="187">
        <f t="shared" si="21"/>
        <v>50</v>
      </c>
      <c r="B298" s="615" t="s">
        <v>1380</v>
      </c>
      <c r="C298" s="616">
        <v>65252</v>
      </c>
      <c r="D298" s="617" t="s">
        <v>1381</v>
      </c>
      <c r="E298" s="96" t="s">
        <v>1382</v>
      </c>
      <c r="F298" s="96" t="s">
        <v>166</v>
      </c>
      <c r="G298" s="188">
        <f t="shared" si="22"/>
        <v>2</v>
      </c>
      <c r="H298" s="189" t="s">
        <v>101</v>
      </c>
      <c r="I298" s="188">
        <f t="shared" si="20"/>
        <v>1</v>
      </c>
      <c r="J298" s="188" t="e">
        <f>+IF(#REF!="Issued",1,IF(#REF!="Not Issued",2,"Nil"))</f>
        <v>#REF!</v>
      </c>
      <c r="K298" s="188" t="s">
        <v>1343</v>
      </c>
      <c r="L298" s="232"/>
    </row>
    <row r="299" spans="1:12" ht="15.95" customHeight="1" x14ac:dyDescent="0.2">
      <c r="A299" s="187">
        <f t="shared" si="21"/>
        <v>51</v>
      </c>
      <c r="B299" s="615" t="s">
        <v>1392</v>
      </c>
      <c r="C299" s="616">
        <v>65255</v>
      </c>
      <c r="D299" s="617" t="s">
        <v>1393</v>
      </c>
      <c r="E299" s="96" t="s">
        <v>1394</v>
      </c>
      <c r="F299" s="96" t="s">
        <v>141</v>
      </c>
      <c r="G299" s="188">
        <f t="shared" si="22"/>
        <v>1</v>
      </c>
      <c r="H299" s="189" t="s">
        <v>101</v>
      </c>
      <c r="I299" s="188">
        <f t="shared" si="20"/>
        <v>1</v>
      </c>
      <c r="J299" s="188" t="e">
        <f>+IF(#REF!="Issued",1,IF(#REF!="Not Issued",2,"Nil"))</f>
        <v>#REF!</v>
      </c>
      <c r="K299" s="188" t="s">
        <v>1347</v>
      </c>
      <c r="L299" s="232"/>
    </row>
    <row r="300" spans="1:12" ht="15.95" customHeight="1" x14ac:dyDescent="0.2">
      <c r="A300" s="187">
        <f t="shared" si="21"/>
        <v>52</v>
      </c>
      <c r="B300" s="615" t="s">
        <v>1396</v>
      </c>
      <c r="C300" s="616">
        <v>65256</v>
      </c>
      <c r="D300" s="617" t="s">
        <v>1397</v>
      </c>
      <c r="E300" s="96" t="s">
        <v>1398</v>
      </c>
      <c r="F300" s="96" t="s">
        <v>141</v>
      </c>
      <c r="G300" s="188">
        <f t="shared" si="22"/>
        <v>1</v>
      </c>
      <c r="H300" s="189" t="s">
        <v>101</v>
      </c>
      <c r="I300" s="188">
        <f t="shared" si="20"/>
        <v>1</v>
      </c>
      <c r="J300" s="188" t="e">
        <f>+IF(#REF!="Issued",1,IF(#REF!="Not Issued",2,"Nil"))</f>
        <v>#REF!</v>
      </c>
      <c r="K300" s="188" t="s">
        <v>1351</v>
      </c>
      <c r="L300" s="232"/>
    </row>
    <row r="301" spans="1:12" ht="15.95" customHeight="1" x14ac:dyDescent="0.2">
      <c r="A301" s="187">
        <f t="shared" si="21"/>
        <v>53</v>
      </c>
      <c r="B301" s="615" t="s">
        <v>1404</v>
      </c>
      <c r="C301" s="616">
        <v>65257</v>
      </c>
      <c r="D301" s="617" t="s">
        <v>1405</v>
      </c>
      <c r="E301" s="96" t="s">
        <v>1406</v>
      </c>
      <c r="F301" s="96" t="s">
        <v>141</v>
      </c>
      <c r="G301" s="188">
        <f t="shared" si="22"/>
        <v>1</v>
      </c>
      <c r="H301" s="189" t="s">
        <v>101</v>
      </c>
      <c r="I301" s="188">
        <f t="shared" si="20"/>
        <v>1</v>
      </c>
      <c r="J301" s="188" t="e">
        <f>+IF(#REF!="Issued",1,IF(#REF!="Not Issued",2,"Nil"))</f>
        <v>#REF!</v>
      </c>
      <c r="K301" s="188" t="s">
        <v>1355</v>
      </c>
      <c r="L301" s="232"/>
    </row>
    <row r="302" spans="1:12" ht="15.95" customHeight="1" x14ac:dyDescent="0.2">
      <c r="A302" s="187">
        <f t="shared" si="21"/>
        <v>54</v>
      </c>
      <c r="B302" s="615" t="s">
        <v>1408</v>
      </c>
      <c r="C302" s="616">
        <v>65258</v>
      </c>
      <c r="D302" s="617" t="s">
        <v>1409</v>
      </c>
      <c r="E302" s="96" t="s">
        <v>1410</v>
      </c>
      <c r="F302" s="96" t="s">
        <v>141</v>
      </c>
      <c r="G302" s="188">
        <f t="shared" si="22"/>
        <v>1</v>
      </c>
      <c r="H302" s="189" t="s">
        <v>101</v>
      </c>
      <c r="I302" s="188">
        <f t="shared" si="20"/>
        <v>1</v>
      </c>
      <c r="J302" s="188" t="e">
        <f>+IF(#REF!="Issued",1,IF(#REF!="Not Issued",2,"Nil"))</f>
        <v>#REF!</v>
      </c>
      <c r="K302" s="188" t="s">
        <v>1357</v>
      </c>
      <c r="L302" s="232"/>
    </row>
    <row r="303" spans="1:12" ht="15.95" customHeight="1" x14ac:dyDescent="0.2">
      <c r="A303" s="187">
        <f t="shared" si="21"/>
        <v>55</v>
      </c>
      <c r="B303" s="615" t="s">
        <v>1416</v>
      </c>
      <c r="C303" s="616">
        <v>65260</v>
      </c>
      <c r="D303" s="617" t="s">
        <v>1417</v>
      </c>
      <c r="E303" s="96" t="s">
        <v>1418</v>
      </c>
      <c r="F303" s="96" t="s">
        <v>141</v>
      </c>
      <c r="G303" s="188">
        <f t="shared" si="22"/>
        <v>1</v>
      </c>
      <c r="H303" s="189" t="s">
        <v>101</v>
      </c>
      <c r="I303" s="188">
        <f t="shared" si="20"/>
        <v>1</v>
      </c>
      <c r="J303" s="188" t="e">
        <f>+IF(#REF!="Issued",1,IF(#REF!="Not Issued",2,"Nil"))</f>
        <v>#REF!</v>
      </c>
      <c r="K303" s="188" t="s">
        <v>1361</v>
      </c>
      <c r="L303" s="232"/>
    </row>
    <row r="304" spans="1:12" ht="15.95" customHeight="1" x14ac:dyDescent="0.2">
      <c r="A304" s="187">
        <f t="shared" si="21"/>
        <v>56</v>
      </c>
      <c r="B304" s="615" t="s">
        <v>1420</v>
      </c>
      <c r="C304" s="616">
        <v>65261</v>
      </c>
      <c r="D304" s="617" t="s">
        <v>1421</v>
      </c>
      <c r="E304" s="96" t="s">
        <v>1422</v>
      </c>
      <c r="F304" s="96" t="s">
        <v>141</v>
      </c>
      <c r="G304" s="188">
        <f t="shared" si="22"/>
        <v>1</v>
      </c>
      <c r="H304" s="189" t="s">
        <v>101</v>
      </c>
      <c r="I304" s="188">
        <f t="shared" si="20"/>
        <v>1</v>
      </c>
      <c r="J304" s="188" t="e">
        <f>+IF(#REF!="Issued",1,IF(#REF!="Not Issued",2,"Nil"))</f>
        <v>#REF!</v>
      </c>
      <c r="K304" s="188" t="s">
        <v>1364</v>
      </c>
      <c r="L304" s="232"/>
    </row>
    <row r="305" spans="1:12" ht="15.95" customHeight="1" x14ac:dyDescent="0.2">
      <c r="A305" s="187">
        <f t="shared" si="21"/>
        <v>57</v>
      </c>
      <c r="B305" s="615" t="s">
        <v>1424</v>
      </c>
      <c r="C305" s="616">
        <v>65262</v>
      </c>
      <c r="D305" s="617" t="s">
        <v>121</v>
      </c>
      <c r="E305" s="96" t="s">
        <v>1425</v>
      </c>
      <c r="F305" s="96" t="s">
        <v>141</v>
      </c>
      <c r="G305" s="188">
        <f t="shared" si="22"/>
        <v>1</v>
      </c>
      <c r="H305" s="189" t="s">
        <v>101</v>
      </c>
      <c r="I305" s="188">
        <f t="shared" si="20"/>
        <v>1</v>
      </c>
      <c r="J305" s="188" t="e">
        <f>+IF(#REF!="Issued",1,IF(#REF!="Not Issued",2,"Nil"))</f>
        <v>#REF!</v>
      </c>
      <c r="K305" s="188" t="s">
        <v>1367</v>
      </c>
      <c r="L305" s="232"/>
    </row>
    <row r="306" spans="1:12" ht="15.95" customHeight="1" x14ac:dyDescent="0.2">
      <c r="A306" s="187">
        <f t="shared" si="21"/>
        <v>58</v>
      </c>
      <c r="B306" s="615" t="s">
        <v>1427</v>
      </c>
      <c r="C306" s="616">
        <v>65263</v>
      </c>
      <c r="D306" s="617" t="s">
        <v>1428</v>
      </c>
      <c r="E306" s="96" t="s">
        <v>1429</v>
      </c>
      <c r="F306" s="96" t="s">
        <v>141</v>
      </c>
      <c r="G306" s="188">
        <f t="shared" si="22"/>
        <v>1</v>
      </c>
      <c r="H306" s="189" t="s">
        <v>101</v>
      </c>
      <c r="I306" s="188">
        <f t="shared" si="20"/>
        <v>1</v>
      </c>
      <c r="J306" s="188" t="e">
        <f>+IF(#REF!="Issued",1,IF(#REF!="Not Issued",2,"Nil"))</f>
        <v>#REF!</v>
      </c>
      <c r="K306" s="188" t="s">
        <v>1371</v>
      </c>
      <c r="L306" s="232"/>
    </row>
    <row r="307" spans="1:12" ht="15.95" customHeight="1" x14ac:dyDescent="0.2">
      <c r="A307" s="187">
        <f t="shared" si="21"/>
        <v>59</v>
      </c>
      <c r="B307" s="615" t="s">
        <v>1431</v>
      </c>
      <c r="C307" s="616">
        <v>65264</v>
      </c>
      <c r="D307" s="617" t="s">
        <v>1432</v>
      </c>
      <c r="E307" s="96" t="s">
        <v>221</v>
      </c>
      <c r="F307" s="96" t="s">
        <v>166</v>
      </c>
      <c r="G307" s="188">
        <f t="shared" si="22"/>
        <v>2</v>
      </c>
      <c r="H307" s="189" t="s">
        <v>101</v>
      </c>
      <c r="I307" s="188">
        <f t="shared" si="20"/>
        <v>1</v>
      </c>
      <c r="J307" s="188" t="e">
        <f>+IF(#REF!="Issued",1,IF(#REF!="Not Issued",2,"Nil"))</f>
        <v>#REF!</v>
      </c>
      <c r="K307" s="188" t="s">
        <v>1375</v>
      </c>
      <c r="L307" s="232"/>
    </row>
    <row r="308" spans="1:12" ht="15.95" customHeight="1" x14ac:dyDescent="0.2">
      <c r="A308" s="187">
        <f t="shared" si="21"/>
        <v>60</v>
      </c>
      <c r="B308" s="615" t="s">
        <v>1434</v>
      </c>
      <c r="C308" s="616">
        <v>65265</v>
      </c>
      <c r="D308" s="617" t="s">
        <v>1435</v>
      </c>
      <c r="E308" s="96" t="s">
        <v>1436</v>
      </c>
      <c r="F308" s="96" t="s">
        <v>141</v>
      </c>
      <c r="G308" s="188">
        <f t="shared" si="22"/>
        <v>1</v>
      </c>
      <c r="H308" s="189" t="s">
        <v>101</v>
      </c>
      <c r="I308" s="188">
        <f t="shared" si="20"/>
        <v>1</v>
      </c>
      <c r="J308" s="188" t="e">
        <f>+IF(#REF!="Issued",1,IF(#REF!="Not Issued",2,"Nil"))</f>
        <v>#REF!</v>
      </c>
      <c r="K308" s="188" t="s">
        <v>1379</v>
      </c>
      <c r="L308" s="232"/>
    </row>
    <row r="309" spans="1:12" ht="15.95" customHeight="1" x14ac:dyDescent="0.2">
      <c r="A309" s="187">
        <f t="shared" si="21"/>
        <v>61</v>
      </c>
      <c r="B309" s="615" t="s">
        <v>1450</v>
      </c>
      <c r="C309" s="616">
        <v>65269</v>
      </c>
      <c r="D309" s="617" t="s">
        <v>1451</v>
      </c>
      <c r="E309" s="96" t="s">
        <v>1452</v>
      </c>
      <c r="F309" s="96" t="s">
        <v>141</v>
      </c>
      <c r="G309" s="188">
        <f t="shared" si="22"/>
        <v>1</v>
      </c>
      <c r="H309" s="189" t="s">
        <v>101</v>
      </c>
      <c r="I309" s="188">
        <f t="shared" si="20"/>
        <v>1</v>
      </c>
      <c r="J309" s="188" t="e">
        <f>+IF(#REF!="Issued",1,IF(#REF!="Not Issued",2,"Nil"))</f>
        <v>#REF!</v>
      </c>
      <c r="K309" s="188" t="s">
        <v>1383</v>
      </c>
      <c r="L309" s="232"/>
    </row>
    <row r="310" spans="1:12" ht="15.95" customHeight="1" x14ac:dyDescent="0.2">
      <c r="A310" s="187">
        <f t="shared" si="21"/>
        <v>62</v>
      </c>
      <c r="B310" s="615" t="s">
        <v>1458</v>
      </c>
      <c r="C310" s="616">
        <v>65271</v>
      </c>
      <c r="D310" s="617" t="s">
        <v>1459</v>
      </c>
      <c r="E310" s="96" t="s">
        <v>1460</v>
      </c>
      <c r="F310" s="96" t="s">
        <v>141</v>
      </c>
      <c r="G310" s="188">
        <f t="shared" si="22"/>
        <v>1</v>
      </c>
      <c r="H310" s="189" t="s">
        <v>101</v>
      </c>
      <c r="I310" s="188">
        <f t="shared" si="20"/>
        <v>1</v>
      </c>
      <c r="J310" s="188" t="e">
        <f>+IF(#REF!="Issued",1,IF(#REF!="Not Issued",2,"Nil"))</f>
        <v>#REF!</v>
      </c>
      <c r="K310" s="188" t="s">
        <v>1387</v>
      </c>
      <c r="L310" s="232"/>
    </row>
    <row r="311" spans="1:12" ht="15.95" customHeight="1" x14ac:dyDescent="0.2">
      <c r="A311" s="187">
        <f t="shared" si="21"/>
        <v>63</v>
      </c>
      <c r="B311" s="615" t="s">
        <v>1466</v>
      </c>
      <c r="C311" s="616">
        <v>59929</v>
      </c>
      <c r="D311" s="617" t="s">
        <v>1467</v>
      </c>
      <c r="E311" s="96" t="s">
        <v>1468</v>
      </c>
      <c r="F311" s="96" t="s">
        <v>141</v>
      </c>
      <c r="G311" s="188">
        <f t="shared" si="22"/>
        <v>1</v>
      </c>
      <c r="H311" s="189" t="s">
        <v>101</v>
      </c>
      <c r="I311" s="188">
        <f t="shared" si="20"/>
        <v>1</v>
      </c>
      <c r="J311" s="188" t="e">
        <f>+IF(#REF!="Issued",1,IF(#REF!="Not Issued",2,"Nil"))</f>
        <v>#REF!</v>
      </c>
      <c r="K311" s="188" t="s">
        <v>1391</v>
      </c>
      <c r="L311" s="232"/>
    </row>
    <row r="312" spans="1:12" ht="15.95" customHeight="1" x14ac:dyDescent="0.2">
      <c r="A312" s="187">
        <f t="shared" si="21"/>
        <v>64</v>
      </c>
      <c r="B312" s="615" t="s">
        <v>1470</v>
      </c>
      <c r="C312" s="616">
        <v>65273</v>
      </c>
      <c r="D312" s="617" t="s">
        <v>1471</v>
      </c>
      <c r="E312" s="96" t="s">
        <v>1472</v>
      </c>
      <c r="F312" s="96" t="s">
        <v>141</v>
      </c>
      <c r="G312" s="188">
        <f t="shared" si="22"/>
        <v>1</v>
      </c>
      <c r="H312" s="189" t="s">
        <v>101</v>
      </c>
      <c r="I312" s="188">
        <f t="shared" si="20"/>
        <v>1</v>
      </c>
      <c r="J312" s="188" t="e">
        <f>+IF(#REF!="Issued",1,IF(#REF!="Not Issued",2,"Nil"))</f>
        <v>#REF!</v>
      </c>
      <c r="K312" s="188" t="s">
        <v>1395</v>
      </c>
      <c r="L312" s="232"/>
    </row>
    <row r="313" spans="1:12" ht="15.95" customHeight="1" x14ac:dyDescent="0.2">
      <c r="A313" s="187">
        <f t="shared" si="21"/>
        <v>65</v>
      </c>
      <c r="B313" s="615" t="s">
        <v>1478</v>
      </c>
      <c r="C313" s="616">
        <v>65274</v>
      </c>
      <c r="D313" s="617" t="s">
        <v>1479</v>
      </c>
      <c r="E313" s="96" t="s">
        <v>1480</v>
      </c>
      <c r="F313" s="96" t="s">
        <v>141</v>
      </c>
      <c r="G313" s="188">
        <f t="shared" ref="G313:G341" si="23">+IF(F313="M",1,IF(F313="f",2,IF(F313="Civ",3,"Error")))</f>
        <v>1</v>
      </c>
      <c r="H313" s="189" t="s">
        <v>101</v>
      </c>
      <c r="I313" s="188">
        <f t="shared" ref="I313:I341" si="24">+IF(H313="Studying",5,IF(H313="Complete",1,IF(H313="Incomplete",2,IF(H313="Left",3,IF(H313="Dropped",4,"Error")))))</f>
        <v>1</v>
      </c>
      <c r="J313" s="188" t="e">
        <f>+IF(#REF!="Issued",1,IF(#REF!="Not Issued",2,"Nil"))</f>
        <v>#REF!</v>
      </c>
      <c r="K313" s="188" t="s">
        <v>1399</v>
      </c>
      <c r="L313" s="232"/>
    </row>
    <row r="314" spans="1:12" ht="15.95" customHeight="1" x14ac:dyDescent="0.2">
      <c r="A314" s="187">
        <f t="shared" ref="A314:A341" si="25">+A313+1</f>
        <v>66</v>
      </c>
      <c r="B314" s="615" t="s">
        <v>1482</v>
      </c>
      <c r="C314" s="616">
        <v>65275</v>
      </c>
      <c r="D314" s="617" t="s">
        <v>1483</v>
      </c>
      <c r="E314" s="96" t="s">
        <v>1484</v>
      </c>
      <c r="F314" s="96" t="s">
        <v>141</v>
      </c>
      <c r="G314" s="188">
        <f t="shared" si="23"/>
        <v>1</v>
      </c>
      <c r="H314" s="189" t="s">
        <v>101</v>
      </c>
      <c r="I314" s="188">
        <f t="shared" si="24"/>
        <v>1</v>
      </c>
      <c r="J314" s="188" t="e">
        <f>+IF(#REF!="Issued",1,IF(#REF!="Not Issued",2,"Nil"))</f>
        <v>#REF!</v>
      </c>
      <c r="K314" s="188" t="s">
        <v>1403</v>
      </c>
      <c r="L314" s="232"/>
    </row>
    <row r="315" spans="1:12" ht="15.95" customHeight="1" x14ac:dyDescent="0.2">
      <c r="A315" s="187">
        <f t="shared" si="25"/>
        <v>67</v>
      </c>
      <c r="B315" s="615" t="s">
        <v>1486</v>
      </c>
      <c r="C315" s="616">
        <v>65276</v>
      </c>
      <c r="D315" s="617" t="s">
        <v>1487</v>
      </c>
      <c r="E315" s="96" t="s">
        <v>1488</v>
      </c>
      <c r="F315" s="96" t="s">
        <v>141</v>
      </c>
      <c r="G315" s="188">
        <f t="shared" si="23"/>
        <v>1</v>
      </c>
      <c r="H315" s="189" t="s">
        <v>101</v>
      </c>
      <c r="I315" s="188">
        <f t="shared" si="24"/>
        <v>1</v>
      </c>
      <c r="J315" s="188" t="e">
        <f>+IF(#REF!="Issued",1,IF(#REF!="Not Issued",2,"Nil"))</f>
        <v>#REF!</v>
      </c>
      <c r="K315" s="188" t="s">
        <v>1407</v>
      </c>
      <c r="L315" s="232"/>
    </row>
    <row r="316" spans="1:12" ht="15.95" customHeight="1" x14ac:dyDescent="0.2">
      <c r="A316" s="187">
        <f t="shared" si="25"/>
        <v>68</v>
      </c>
      <c r="B316" s="615" t="s">
        <v>1490</v>
      </c>
      <c r="C316" s="616">
        <v>65277</v>
      </c>
      <c r="D316" s="617" t="s">
        <v>1491</v>
      </c>
      <c r="E316" s="96" t="s">
        <v>1492</v>
      </c>
      <c r="F316" s="96" t="s">
        <v>141</v>
      </c>
      <c r="G316" s="188">
        <f t="shared" si="23"/>
        <v>1</v>
      </c>
      <c r="H316" s="189" t="s">
        <v>101</v>
      </c>
      <c r="I316" s="188">
        <f t="shared" si="24"/>
        <v>1</v>
      </c>
      <c r="J316" s="188" t="e">
        <f>+IF(#REF!="Issued",1,IF(#REF!="Not Issued",2,"Nil"))</f>
        <v>#REF!</v>
      </c>
      <c r="K316" s="188" t="s">
        <v>1411</v>
      </c>
      <c r="L316" s="232"/>
    </row>
    <row r="317" spans="1:12" ht="15.95" customHeight="1" x14ac:dyDescent="0.2">
      <c r="A317" s="187">
        <f t="shared" si="25"/>
        <v>69</v>
      </c>
      <c r="B317" s="615" t="s">
        <v>1494</v>
      </c>
      <c r="C317" s="616">
        <v>65278</v>
      </c>
      <c r="D317" s="617" t="s">
        <v>1495</v>
      </c>
      <c r="E317" s="96" t="s">
        <v>165</v>
      </c>
      <c r="F317" s="96" t="s">
        <v>141</v>
      </c>
      <c r="G317" s="188">
        <f t="shared" si="23"/>
        <v>1</v>
      </c>
      <c r="H317" s="189" t="s">
        <v>101</v>
      </c>
      <c r="I317" s="188">
        <f t="shared" si="24"/>
        <v>1</v>
      </c>
      <c r="J317" s="188" t="e">
        <f>+IF(#REF!="Issued",1,IF(#REF!="Not Issued",2,"Nil"))</f>
        <v>#REF!</v>
      </c>
      <c r="K317" s="188" t="s">
        <v>1415</v>
      </c>
      <c r="L317" s="232"/>
    </row>
    <row r="318" spans="1:12" ht="15.95" customHeight="1" x14ac:dyDescent="0.2">
      <c r="A318" s="187">
        <f t="shared" si="25"/>
        <v>70</v>
      </c>
      <c r="B318" s="615" t="s">
        <v>1501</v>
      </c>
      <c r="C318" s="616">
        <v>65279</v>
      </c>
      <c r="D318" s="617" t="s">
        <v>1502</v>
      </c>
      <c r="E318" s="96" t="s">
        <v>1503</v>
      </c>
      <c r="F318" s="96" t="s">
        <v>166</v>
      </c>
      <c r="G318" s="188">
        <f t="shared" si="23"/>
        <v>2</v>
      </c>
      <c r="H318" s="189" t="s">
        <v>101</v>
      </c>
      <c r="I318" s="188">
        <f t="shared" si="24"/>
        <v>1</v>
      </c>
      <c r="J318" s="188" t="e">
        <f>+IF(#REF!="Issued",1,IF(#REF!="Not Issued",2,"Nil"))</f>
        <v>#REF!</v>
      </c>
      <c r="K318" s="188" t="s">
        <v>1419</v>
      </c>
      <c r="L318" s="232"/>
    </row>
    <row r="319" spans="1:12" ht="15.95" customHeight="1" x14ac:dyDescent="0.2">
      <c r="A319" s="187">
        <f t="shared" si="25"/>
        <v>71</v>
      </c>
      <c r="B319" s="615" t="s">
        <v>1505</v>
      </c>
      <c r="C319" s="616">
        <v>65280</v>
      </c>
      <c r="D319" s="617" t="s">
        <v>1506</v>
      </c>
      <c r="E319" s="96" t="s">
        <v>1507</v>
      </c>
      <c r="F319" s="96" t="s">
        <v>141</v>
      </c>
      <c r="G319" s="188">
        <f t="shared" si="23"/>
        <v>1</v>
      </c>
      <c r="H319" s="189" t="s">
        <v>101</v>
      </c>
      <c r="I319" s="188">
        <f t="shared" si="24"/>
        <v>1</v>
      </c>
      <c r="J319" s="188" t="e">
        <f>+IF(#REF!="Issued",1,IF(#REF!="Not Issued",2,"Nil"))</f>
        <v>#REF!</v>
      </c>
      <c r="K319" s="188" t="s">
        <v>1423</v>
      </c>
      <c r="L319" s="232"/>
    </row>
    <row r="320" spans="1:12" ht="15.95" customHeight="1" x14ac:dyDescent="0.2">
      <c r="A320" s="187">
        <f t="shared" si="25"/>
        <v>72</v>
      </c>
      <c r="B320" s="615" t="s">
        <v>1148</v>
      </c>
      <c r="C320" s="616">
        <v>65193</v>
      </c>
      <c r="D320" s="617" t="s">
        <v>1149</v>
      </c>
      <c r="E320" s="96" t="s">
        <v>1150</v>
      </c>
      <c r="F320" s="96" t="s">
        <v>166</v>
      </c>
      <c r="G320" s="188">
        <f t="shared" si="23"/>
        <v>2</v>
      </c>
      <c r="H320" s="189" t="s">
        <v>19</v>
      </c>
      <c r="I320" s="188">
        <f t="shared" si="24"/>
        <v>2</v>
      </c>
      <c r="J320" s="188" t="e">
        <f>+IF(#REF!="Issued",1,IF(#REF!="Not Issued",2,"Nil"))</f>
        <v>#REF!</v>
      </c>
      <c r="K320" s="188" t="s">
        <v>1426</v>
      </c>
      <c r="L320" s="232"/>
    </row>
    <row r="321" spans="1:12" ht="15.95" customHeight="1" x14ac:dyDescent="0.2">
      <c r="A321" s="187">
        <f t="shared" si="25"/>
        <v>73</v>
      </c>
      <c r="B321" s="615" t="s">
        <v>1160</v>
      </c>
      <c r="C321" s="616">
        <v>65196</v>
      </c>
      <c r="D321" s="617" t="s">
        <v>1161</v>
      </c>
      <c r="E321" s="96" t="s">
        <v>1162</v>
      </c>
      <c r="F321" s="96" t="s">
        <v>141</v>
      </c>
      <c r="G321" s="188">
        <f t="shared" si="23"/>
        <v>1</v>
      </c>
      <c r="H321" s="189" t="s">
        <v>19</v>
      </c>
      <c r="I321" s="188">
        <f t="shared" si="24"/>
        <v>2</v>
      </c>
      <c r="J321" s="188" t="e">
        <f>+IF(#REF!="Issued",1,IF(#REF!="Not Issued",2,"Nil"))</f>
        <v>#REF!</v>
      </c>
      <c r="K321" s="188" t="s">
        <v>1430</v>
      </c>
      <c r="L321" s="232"/>
    </row>
    <row r="322" spans="1:12" ht="15.95" customHeight="1" x14ac:dyDescent="0.2">
      <c r="A322" s="187">
        <f t="shared" si="25"/>
        <v>74</v>
      </c>
      <c r="B322" s="615" t="s">
        <v>1184</v>
      </c>
      <c r="C322" s="616">
        <v>65202</v>
      </c>
      <c r="D322" s="617" t="s">
        <v>1185</v>
      </c>
      <c r="E322" s="96" t="s">
        <v>1186</v>
      </c>
      <c r="F322" s="96" t="s">
        <v>141</v>
      </c>
      <c r="G322" s="188">
        <f t="shared" si="23"/>
        <v>1</v>
      </c>
      <c r="H322" s="189" t="s">
        <v>19</v>
      </c>
      <c r="I322" s="188">
        <f t="shared" si="24"/>
        <v>2</v>
      </c>
      <c r="J322" s="188" t="e">
        <f>+IF(#REF!="Issued",1,IF(#REF!="Not Issued",2,"Nil"))</f>
        <v>#REF!</v>
      </c>
      <c r="K322" s="188" t="s">
        <v>1433</v>
      </c>
      <c r="L322" s="232"/>
    </row>
    <row r="323" spans="1:12" ht="15.95" customHeight="1" x14ac:dyDescent="0.2">
      <c r="A323" s="187">
        <f t="shared" si="25"/>
        <v>75</v>
      </c>
      <c r="B323" s="615" t="s">
        <v>1218</v>
      </c>
      <c r="C323" s="616">
        <v>65210</v>
      </c>
      <c r="D323" s="617" t="s">
        <v>1219</v>
      </c>
      <c r="E323" s="96" t="s">
        <v>1220</v>
      </c>
      <c r="F323" s="96" t="s">
        <v>141</v>
      </c>
      <c r="G323" s="188">
        <f t="shared" si="23"/>
        <v>1</v>
      </c>
      <c r="H323" s="189" t="s">
        <v>19</v>
      </c>
      <c r="I323" s="188">
        <f t="shared" si="24"/>
        <v>2</v>
      </c>
      <c r="J323" s="188" t="e">
        <f>+IF(#REF!="Issued",1,IF(#REF!="Not Issued",2,"Nil"))</f>
        <v>#REF!</v>
      </c>
      <c r="K323" s="188" t="s">
        <v>1437</v>
      </c>
      <c r="L323" s="232"/>
    </row>
    <row r="324" spans="1:12" ht="15.95" customHeight="1" x14ac:dyDescent="0.2">
      <c r="A324" s="187">
        <f t="shared" si="25"/>
        <v>76</v>
      </c>
      <c r="B324" s="615" t="s">
        <v>1258</v>
      </c>
      <c r="C324" s="616">
        <v>65220</v>
      </c>
      <c r="D324" s="617" t="s">
        <v>1259</v>
      </c>
      <c r="E324" s="96" t="s">
        <v>1260</v>
      </c>
      <c r="F324" s="96" t="s">
        <v>141</v>
      </c>
      <c r="G324" s="188">
        <f t="shared" si="23"/>
        <v>1</v>
      </c>
      <c r="H324" s="189" t="s">
        <v>19</v>
      </c>
      <c r="I324" s="188">
        <f t="shared" si="24"/>
        <v>2</v>
      </c>
      <c r="J324" s="188" t="e">
        <f>+IF(#REF!="Issued",1,IF(#REF!="Not Issued",2,"Nil"))</f>
        <v>#REF!</v>
      </c>
      <c r="K324" s="188" t="s">
        <v>1441</v>
      </c>
      <c r="L324" s="232"/>
    </row>
    <row r="325" spans="1:12" ht="15.95" customHeight="1" x14ac:dyDescent="0.2">
      <c r="A325" s="187">
        <f t="shared" si="25"/>
        <v>77</v>
      </c>
      <c r="B325" s="615" t="s">
        <v>1262</v>
      </c>
      <c r="C325" s="616">
        <v>65221</v>
      </c>
      <c r="D325" s="617" t="s">
        <v>1263</v>
      </c>
      <c r="E325" s="96" t="s">
        <v>1264</v>
      </c>
      <c r="F325" s="96" t="s">
        <v>141</v>
      </c>
      <c r="G325" s="188">
        <f t="shared" si="23"/>
        <v>1</v>
      </c>
      <c r="H325" s="189" t="s">
        <v>19</v>
      </c>
      <c r="I325" s="188">
        <f t="shared" si="24"/>
        <v>2</v>
      </c>
      <c r="J325" s="188" t="e">
        <f>+IF(#REF!="Issued",1,IF(#REF!="Not Issued",2,"Nil"))</f>
        <v>#REF!</v>
      </c>
      <c r="K325" s="188" t="s">
        <v>1445</v>
      </c>
      <c r="L325" s="232"/>
    </row>
    <row r="326" spans="1:12" ht="15.95" customHeight="1" x14ac:dyDescent="0.2">
      <c r="A326" s="187">
        <f t="shared" si="25"/>
        <v>78</v>
      </c>
      <c r="B326" s="615" t="s">
        <v>1297</v>
      </c>
      <c r="C326" s="616">
        <v>65231</v>
      </c>
      <c r="D326" s="617" t="s">
        <v>1298</v>
      </c>
      <c r="E326" s="96" t="s">
        <v>1299</v>
      </c>
      <c r="F326" s="96" t="s">
        <v>141</v>
      </c>
      <c r="G326" s="188">
        <f t="shared" si="23"/>
        <v>1</v>
      </c>
      <c r="H326" s="189" t="s">
        <v>19</v>
      </c>
      <c r="I326" s="188">
        <f t="shared" si="24"/>
        <v>2</v>
      </c>
      <c r="J326" s="188" t="e">
        <f>+IF(#REF!="Issued",1,IF(#REF!="Not Issued",2,"Nil"))</f>
        <v>#REF!</v>
      </c>
      <c r="K326" s="188" t="s">
        <v>1449</v>
      </c>
      <c r="L326" s="232"/>
    </row>
    <row r="327" spans="1:12" ht="15.95" customHeight="1" x14ac:dyDescent="0.2">
      <c r="A327" s="187">
        <f t="shared" si="25"/>
        <v>79</v>
      </c>
      <c r="B327" s="615" t="s">
        <v>1309</v>
      </c>
      <c r="C327" s="616">
        <v>65234</v>
      </c>
      <c r="D327" s="617" t="s">
        <v>1310</v>
      </c>
      <c r="E327" s="96" t="s">
        <v>1311</v>
      </c>
      <c r="F327" s="96" t="s">
        <v>141</v>
      </c>
      <c r="G327" s="188">
        <f t="shared" si="23"/>
        <v>1</v>
      </c>
      <c r="H327" s="189" t="s">
        <v>19</v>
      </c>
      <c r="I327" s="188">
        <f t="shared" si="24"/>
        <v>2</v>
      </c>
      <c r="J327" s="188" t="e">
        <f>+IF(#REF!="Issued",1,IF(#REF!="Not Issued",2,"Nil"))</f>
        <v>#REF!</v>
      </c>
      <c r="K327" s="188" t="s">
        <v>1453</v>
      </c>
      <c r="L327" s="232"/>
    </row>
    <row r="328" spans="1:12" ht="15.95" customHeight="1" x14ac:dyDescent="0.2">
      <c r="A328" s="187">
        <f t="shared" si="25"/>
        <v>80</v>
      </c>
      <c r="B328" s="615" t="s">
        <v>1348</v>
      </c>
      <c r="C328" s="616">
        <v>65244</v>
      </c>
      <c r="D328" s="617" t="s">
        <v>1349</v>
      </c>
      <c r="E328" s="96" t="s">
        <v>1350</v>
      </c>
      <c r="F328" s="96" t="s">
        <v>141</v>
      </c>
      <c r="G328" s="188">
        <f t="shared" si="23"/>
        <v>1</v>
      </c>
      <c r="H328" s="189" t="s">
        <v>19</v>
      </c>
      <c r="I328" s="188">
        <f t="shared" si="24"/>
        <v>2</v>
      </c>
      <c r="J328" s="188" t="e">
        <f>+IF(#REF!="Issued",1,IF(#REF!="Not Issued",2,"Nil"))</f>
        <v>#REF!</v>
      </c>
      <c r="K328" s="188" t="s">
        <v>1457</v>
      </c>
      <c r="L328" s="232"/>
    </row>
    <row r="329" spans="1:12" ht="15.95" customHeight="1" x14ac:dyDescent="0.2">
      <c r="A329" s="187">
        <f t="shared" si="25"/>
        <v>81</v>
      </c>
      <c r="B329" s="615" t="s">
        <v>1365</v>
      </c>
      <c r="C329" s="616">
        <v>57799</v>
      </c>
      <c r="D329" s="617" t="s">
        <v>1366</v>
      </c>
      <c r="E329" s="96" t="s">
        <v>295</v>
      </c>
      <c r="F329" s="96" t="s">
        <v>141</v>
      </c>
      <c r="G329" s="188">
        <f t="shared" si="23"/>
        <v>1</v>
      </c>
      <c r="H329" s="189" t="s">
        <v>19</v>
      </c>
      <c r="I329" s="188">
        <f t="shared" si="24"/>
        <v>2</v>
      </c>
      <c r="J329" s="188" t="e">
        <f>+IF(#REF!="Issued",1,IF(#REF!="Not Issued",2,"Nil"))</f>
        <v>#REF!</v>
      </c>
      <c r="K329" s="188" t="s">
        <v>1461</v>
      </c>
      <c r="L329" s="232"/>
    </row>
    <row r="330" spans="1:12" ht="15.95" customHeight="1" x14ac:dyDescent="0.2">
      <c r="A330" s="187">
        <f t="shared" si="25"/>
        <v>82</v>
      </c>
      <c r="B330" s="615" t="s">
        <v>1372</v>
      </c>
      <c r="C330" s="616">
        <v>65250</v>
      </c>
      <c r="D330" s="617" t="s">
        <v>1373</v>
      </c>
      <c r="E330" s="96" t="s">
        <v>1374</v>
      </c>
      <c r="F330" s="96" t="s">
        <v>141</v>
      </c>
      <c r="G330" s="188">
        <f t="shared" si="23"/>
        <v>1</v>
      </c>
      <c r="H330" s="189" t="s">
        <v>19</v>
      </c>
      <c r="I330" s="188">
        <f t="shared" si="24"/>
        <v>2</v>
      </c>
      <c r="J330" s="188" t="e">
        <f>+IF(#REF!="Issued",1,IF(#REF!="Not Issued",2,"Nil"))</f>
        <v>#REF!</v>
      </c>
      <c r="K330" s="188" t="s">
        <v>1465</v>
      </c>
      <c r="L330" s="232"/>
    </row>
    <row r="331" spans="1:12" ht="15.95" customHeight="1" x14ac:dyDescent="0.2">
      <c r="A331" s="187">
        <f t="shared" si="25"/>
        <v>83</v>
      </c>
      <c r="B331" s="615" t="s">
        <v>1384</v>
      </c>
      <c r="C331" s="616">
        <v>65253</v>
      </c>
      <c r="D331" s="617" t="s">
        <v>1385</v>
      </c>
      <c r="E331" s="96" t="s">
        <v>1386</v>
      </c>
      <c r="F331" s="96" t="s">
        <v>141</v>
      </c>
      <c r="G331" s="188">
        <f t="shared" si="23"/>
        <v>1</v>
      </c>
      <c r="H331" s="189" t="s">
        <v>19</v>
      </c>
      <c r="I331" s="188">
        <f t="shared" si="24"/>
        <v>2</v>
      </c>
      <c r="J331" s="188" t="e">
        <f>+IF(#REF!="Issued",1,IF(#REF!="Not Issued",2,"Nil"))</f>
        <v>#REF!</v>
      </c>
      <c r="K331" s="188" t="s">
        <v>1469</v>
      </c>
      <c r="L331" s="248"/>
    </row>
    <row r="332" spans="1:12" ht="15.95" customHeight="1" x14ac:dyDescent="0.2">
      <c r="A332" s="187">
        <f t="shared" si="25"/>
        <v>84</v>
      </c>
      <c r="B332" s="615" t="s">
        <v>1388</v>
      </c>
      <c r="C332" s="616">
        <v>65254</v>
      </c>
      <c r="D332" s="617" t="s">
        <v>1389</v>
      </c>
      <c r="E332" s="96" t="s">
        <v>1390</v>
      </c>
      <c r="F332" s="96" t="s">
        <v>141</v>
      </c>
      <c r="G332" s="188">
        <f t="shared" si="23"/>
        <v>1</v>
      </c>
      <c r="H332" s="189" t="s">
        <v>19</v>
      </c>
      <c r="I332" s="188">
        <f t="shared" si="24"/>
        <v>2</v>
      </c>
      <c r="J332" s="188" t="e">
        <f>+IF(#REF!="Issued",1,IF(#REF!="Not Issued",2,"Nil"))</f>
        <v>#REF!</v>
      </c>
      <c r="K332" s="188" t="s">
        <v>1473</v>
      </c>
      <c r="L332" s="232"/>
    </row>
    <row r="333" spans="1:12" ht="15.95" customHeight="1" x14ac:dyDescent="0.2">
      <c r="A333" s="187">
        <f t="shared" si="25"/>
        <v>85</v>
      </c>
      <c r="B333" s="615" t="s">
        <v>1400</v>
      </c>
      <c r="C333" s="616">
        <v>51792</v>
      </c>
      <c r="D333" s="617" t="s">
        <v>1401</v>
      </c>
      <c r="E333" s="96" t="s">
        <v>1402</v>
      </c>
      <c r="F333" s="96" t="s">
        <v>141</v>
      </c>
      <c r="G333" s="188">
        <f t="shared" si="23"/>
        <v>1</v>
      </c>
      <c r="H333" s="189" t="s">
        <v>19</v>
      </c>
      <c r="I333" s="188">
        <f t="shared" si="24"/>
        <v>2</v>
      </c>
      <c r="J333" s="188" t="e">
        <f>+IF(#REF!="Issued",1,IF(#REF!="Not Issued",2,"Nil"))</f>
        <v>#REF!</v>
      </c>
      <c r="K333" s="188" t="s">
        <v>1477</v>
      </c>
      <c r="L333" s="232"/>
    </row>
    <row r="334" spans="1:12" ht="15.95" customHeight="1" x14ac:dyDescent="0.2">
      <c r="A334" s="187">
        <f t="shared" si="25"/>
        <v>86</v>
      </c>
      <c r="B334" s="615" t="s">
        <v>1412</v>
      </c>
      <c r="C334" s="616">
        <v>65259</v>
      </c>
      <c r="D334" s="617" t="s">
        <v>1413</v>
      </c>
      <c r="E334" s="96" t="s">
        <v>1414</v>
      </c>
      <c r="F334" s="96" t="s">
        <v>141</v>
      </c>
      <c r="G334" s="188">
        <f t="shared" si="23"/>
        <v>1</v>
      </c>
      <c r="H334" s="189" t="s">
        <v>19</v>
      </c>
      <c r="I334" s="188">
        <f t="shared" si="24"/>
        <v>2</v>
      </c>
      <c r="J334" s="188" t="e">
        <f>+IF(#REF!="Issued",1,IF(#REF!="Not Issued",2,"Nil"))</f>
        <v>#REF!</v>
      </c>
      <c r="K334" s="188" t="s">
        <v>1481</v>
      </c>
      <c r="L334" s="232"/>
    </row>
    <row r="335" spans="1:12" ht="15.95" customHeight="1" x14ac:dyDescent="0.2">
      <c r="A335" s="187">
        <f t="shared" si="25"/>
        <v>87</v>
      </c>
      <c r="B335" s="615" t="s">
        <v>1438</v>
      </c>
      <c r="C335" s="616">
        <v>65266</v>
      </c>
      <c r="D335" s="617" t="s">
        <v>1439</v>
      </c>
      <c r="E335" s="96" t="s">
        <v>1440</v>
      </c>
      <c r="F335" s="96" t="s">
        <v>141</v>
      </c>
      <c r="G335" s="188">
        <f t="shared" si="23"/>
        <v>1</v>
      </c>
      <c r="H335" s="189" t="s">
        <v>19</v>
      </c>
      <c r="I335" s="188">
        <f t="shared" si="24"/>
        <v>2</v>
      </c>
      <c r="J335" s="188" t="e">
        <f>+IF(#REF!="Issued",1,IF(#REF!="Not Issued",2,"Nil"))</f>
        <v>#REF!</v>
      </c>
      <c r="K335" s="188" t="s">
        <v>1485</v>
      </c>
      <c r="L335" s="232"/>
    </row>
    <row r="336" spans="1:12" ht="15.95" customHeight="1" x14ac:dyDescent="0.2">
      <c r="A336" s="187">
        <f t="shared" si="25"/>
        <v>88</v>
      </c>
      <c r="B336" s="615" t="s">
        <v>1442</v>
      </c>
      <c r="C336" s="616">
        <v>65267</v>
      </c>
      <c r="D336" s="617" t="s">
        <v>1443</v>
      </c>
      <c r="E336" s="96" t="s">
        <v>1444</v>
      </c>
      <c r="F336" s="96" t="s">
        <v>141</v>
      </c>
      <c r="G336" s="188">
        <f t="shared" si="23"/>
        <v>1</v>
      </c>
      <c r="H336" s="189" t="s">
        <v>19</v>
      </c>
      <c r="I336" s="188">
        <f t="shared" si="24"/>
        <v>2</v>
      </c>
      <c r="J336" s="188" t="e">
        <f>+IF(#REF!="Issued",1,IF(#REF!="Not Issued",2,"Nil"))</f>
        <v>#REF!</v>
      </c>
      <c r="K336" s="188" t="s">
        <v>1489</v>
      </c>
      <c r="L336" s="232"/>
    </row>
    <row r="337" spans="1:12" ht="15.95" customHeight="1" x14ac:dyDescent="0.2">
      <c r="A337" s="187">
        <f t="shared" si="25"/>
        <v>89</v>
      </c>
      <c r="B337" s="615" t="s">
        <v>1446</v>
      </c>
      <c r="C337" s="616">
        <v>65268</v>
      </c>
      <c r="D337" s="617" t="s">
        <v>1447</v>
      </c>
      <c r="E337" s="96" t="s">
        <v>1448</v>
      </c>
      <c r="F337" s="96" t="s">
        <v>141</v>
      </c>
      <c r="G337" s="188">
        <f t="shared" si="23"/>
        <v>1</v>
      </c>
      <c r="H337" s="189" t="s">
        <v>19</v>
      </c>
      <c r="I337" s="188">
        <f t="shared" si="24"/>
        <v>2</v>
      </c>
      <c r="J337" s="188" t="e">
        <f>+IF(#REF!="Issued",1,IF(#REF!="Not Issued",2,"Nil"))</f>
        <v>#REF!</v>
      </c>
      <c r="K337" s="188" t="s">
        <v>1493</v>
      </c>
      <c r="L337" s="232"/>
    </row>
    <row r="338" spans="1:12" ht="15.95" customHeight="1" x14ac:dyDescent="0.2">
      <c r="A338" s="187">
        <f t="shared" si="25"/>
        <v>90</v>
      </c>
      <c r="B338" s="615" t="s">
        <v>1454</v>
      </c>
      <c r="C338" s="616">
        <v>65270</v>
      </c>
      <c r="D338" s="617" t="s">
        <v>1455</v>
      </c>
      <c r="E338" s="96" t="s">
        <v>1456</v>
      </c>
      <c r="F338" s="96" t="s">
        <v>141</v>
      </c>
      <c r="G338" s="188">
        <f t="shared" si="23"/>
        <v>1</v>
      </c>
      <c r="H338" s="189" t="s">
        <v>19</v>
      </c>
      <c r="I338" s="188">
        <f t="shared" si="24"/>
        <v>2</v>
      </c>
      <c r="J338" s="188" t="e">
        <f>+IF(#REF!="Issued",1,IF(#REF!="Not Issued",2,"Nil"))</f>
        <v>#REF!</v>
      </c>
      <c r="K338" s="188" t="s">
        <v>1496</v>
      </c>
      <c r="L338" s="232"/>
    </row>
    <row r="339" spans="1:12" ht="15.95" customHeight="1" x14ac:dyDescent="0.2">
      <c r="A339" s="187">
        <f t="shared" si="25"/>
        <v>91</v>
      </c>
      <c r="B339" s="615" t="s">
        <v>1462</v>
      </c>
      <c r="C339" s="616">
        <v>65272</v>
      </c>
      <c r="D339" s="617" t="s">
        <v>1463</v>
      </c>
      <c r="E339" s="96" t="s">
        <v>1464</v>
      </c>
      <c r="F339" s="96" t="s">
        <v>141</v>
      </c>
      <c r="G339" s="188">
        <f t="shared" si="23"/>
        <v>1</v>
      </c>
      <c r="H339" s="189" t="s">
        <v>19</v>
      </c>
      <c r="I339" s="188">
        <f t="shared" si="24"/>
        <v>2</v>
      </c>
      <c r="J339" s="188" t="e">
        <f>+IF(#REF!="Issued",1,IF(#REF!="Not Issued",2,"Nil"))</f>
        <v>#REF!</v>
      </c>
      <c r="K339" s="188" t="s">
        <v>1500</v>
      </c>
      <c r="L339" s="232"/>
    </row>
    <row r="340" spans="1:12" ht="15.95" customHeight="1" x14ac:dyDescent="0.2">
      <c r="A340" s="187">
        <f t="shared" si="25"/>
        <v>92</v>
      </c>
      <c r="B340" s="615" t="s">
        <v>1474</v>
      </c>
      <c r="C340" s="616">
        <v>66239</v>
      </c>
      <c r="D340" s="617" t="s">
        <v>1475</v>
      </c>
      <c r="E340" s="96" t="s">
        <v>1476</v>
      </c>
      <c r="F340" s="96" t="s">
        <v>141</v>
      </c>
      <c r="G340" s="188">
        <f t="shared" si="23"/>
        <v>1</v>
      </c>
      <c r="H340" s="189" t="s">
        <v>19</v>
      </c>
      <c r="I340" s="188">
        <f t="shared" si="24"/>
        <v>2</v>
      </c>
      <c r="J340" s="188" t="e">
        <f>+IF(#REF!="Issued",1,IF(#REF!="Not Issued",2,"Nil"))</f>
        <v>#REF!</v>
      </c>
      <c r="K340" s="188" t="s">
        <v>1504</v>
      </c>
      <c r="L340" s="232"/>
    </row>
    <row r="341" spans="1:12" ht="15.95" customHeight="1" x14ac:dyDescent="0.2">
      <c r="A341" s="187">
        <f t="shared" si="25"/>
        <v>93</v>
      </c>
      <c r="B341" s="615" t="s">
        <v>1497</v>
      </c>
      <c r="C341" s="616">
        <v>59943</v>
      </c>
      <c r="D341" s="617" t="s">
        <v>1498</v>
      </c>
      <c r="E341" s="96" t="s">
        <v>1499</v>
      </c>
      <c r="F341" s="96" t="s">
        <v>141</v>
      </c>
      <c r="G341" s="188">
        <f t="shared" si="23"/>
        <v>1</v>
      </c>
      <c r="H341" s="189" t="s">
        <v>19</v>
      </c>
      <c r="I341" s="188">
        <f t="shared" si="24"/>
        <v>2</v>
      </c>
      <c r="J341" s="188" t="e">
        <f>+IF(#REF!="Issued",1,IF(#REF!="Not Issued",2,"Nil"))</f>
        <v>#REF!</v>
      </c>
      <c r="K341" s="188" t="s">
        <v>1508</v>
      </c>
      <c r="L341" s="232"/>
    </row>
    <row r="342" spans="1:12" ht="17.25" customHeight="1" thickBot="1" x14ac:dyDescent="0.25">
      <c r="C342" s="212"/>
      <c r="D342" s="226"/>
      <c r="E342" s="249"/>
      <c r="F342" s="198"/>
      <c r="G342" s="211"/>
      <c r="H342" s="215"/>
      <c r="I342" s="211"/>
      <c r="J342" s="211"/>
      <c r="K342" s="211"/>
      <c r="L342" s="208"/>
    </row>
    <row r="343" spans="1:12" s="209" customFormat="1" x14ac:dyDescent="0.25">
      <c r="A343" s="250" t="s">
        <v>687</v>
      </c>
      <c r="B343" s="200">
        <f>+COUNTIF(G249:G341,1)</f>
        <v>84</v>
      </c>
      <c r="C343" s="251"/>
      <c r="D343" s="252" t="s">
        <v>101</v>
      </c>
      <c r="E343" s="203"/>
      <c r="F343" s="204"/>
      <c r="G343" s="206"/>
      <c r="H343" s="200">
        <f>+COUNTIF(I249:I341,1)</f>
        <v>71</v>
      </c>
      <c r="I343" s="204"/>
      <c r="J343" s="207"/>
      <c r="K343" s="208"/>
      <c r="L343" s="208"/>
    </row>
    <row r="344" spans="1:12" s="209" customFormat="1" x14ac:dyDescent="0.25">
      <c r="A344" s="253" t="s">
        <v>112</v>
      </c>
      <c r="B344" s="211">
        <f>+COUNTIF(G249:G341,2)</f>
        <v>9</v>
      </c>
      <c r="C344" s="254"/>
      <c r="D344" s="255" t="s">
        <v>19</v>
      </c>
      <c r="E344" s="214"/>
      <c r="F344" s="208"/>
      <c r="G344" s="216"/>
      <c r="H344" s="211">
        <f>+COUNTIF(I249:I341,2)</f>
        <v>22</v>
      </c>
      <c r="I344" s="208"/>
      <c r="J344" s="208"/>
      <c r="K344" s="208"/>
      <c r="L344" s="208"/>
    </row>
    <row r="345" spans="1:12" s="209" customFormat="1" ht="16.5" thickBot="1" x14ac:dyDescent="0.3">
      <c r="A345" s="256"/>
      <c r="B345" s="222">
        <f>SUM(B343:B344)</f>
        <v>93</v>
      </c>
      <c r="C345" s="257"/>
      <c r="D345" s="258" t="s">
        <v>0</v>
      </c>
      <c r="E345" s="259"/>
      <c r="F345" s="243"/>
      <c r="G345" s="223"/>
      <c r="H345" s="222">
        <f>SUM(H343:H344)</f>
        <v>93</v>
      </c>
      <c r="I345" s="243"/>
      <c r="J345" s="208"/>
      <c r="K345" s="208"/>
      <c r="L345" s="208"/>
    </row>
    <row r="346" spans="1:12" s="209" customFormat="1" x14ac:dyDescent="0.25">
      <c r="A346" s="260"/>
      <c r="B346" s="211"/>
      <c r="C346" s="254"/>
      <c r="D346" s="261"/>
      <c r="E346" s="216"/>
      <c r="F346" s="211"/>
      <c r="G346" s="216"/>
      <c r="H346" s="208"/>
      <c r="I346" s="208"/>
      <c r="J346" s="208"/>
      <c r="K346" s="208"/>
      <c r="L346" s="208"/>
    </row>
    <row r="347" spans="1:12" x14ac:dyDescent="0.25">
      <c r="D347" s="194"/>
      <c r="F347" s="262"/>
      <c r="G347" s="263"/>
      <c r="H347" s="264"/>
      <c r="I347" s="264"/>
    </row>
    <row r="348" spans="1:12" ht="30.75" thickBot="1" x14ac:dyDescent="0.65">
      <c r="A348" s="720" t="s">
        <v>1509</v>
      </c>
      <c r="B348" s="720"/>
      <c r="C348" s="720"/>
      <c r="D348" s="720"/>
      <c r="E348" s="720"/>
      <c r="F348" s="720"/>
      <c r="G348" s="720"/>
      <c r="H348" s="720"/>
      <c r="I348" s="720"/>
      <c r="J348" s="720"/>
      <c r="K348" s="720"/>
      <c r="L348" s="720"/>
    </row>
    <row r="349" spans="1:12" ht="12.75" customHeight="1" x14ac:dyDescent="0.2">
      <c r="A349" s="710" t="s">
        <v>86</v>
      </c>
      <c r="B349" s="712" t="s">
        <v>87</v>
      </c>
      <c r="C349" s="714" t="s">
        <v>299</v>
      </c>
      <c r="D349" s="714"/>
      <c r="E349" s="716" t="s">
        <v>90</v>
      </c>
      <c r="F349" s="178" t="s">
        <v>300</v>
      </c>
      <c r="G349" s="179"/>
      <c r="H349" s="718" t="s">
        <v>301</v>
      </c>
      <c r="I349" s="180"/>
      <c r="J349" s="181" t="s">
        <v>93</v>
      </c>
      <c r="K349" s="181"/>
      <c r="L349" s="708" t="s">
        <v>94</v>
      </c>
    </row>
    <row r="350" spans="1:12" ht="13.5" thickBot="1" x14ac:dyDescent="0.25">
      <c r="A350" s="711"/>
      <c r="B350" s="713"/>
      <c r="C350" s="715"/>
      <c r="D350" s="715"/>
      <c r="E350" s="717"/>
      <c r="F350" s="183" t="s">
        <v>95</v>
      </c>
      <c r="G350" s="184"/>
      <c r="H350" s="719"/>
      <c r="I350" s="185"/>
      <c r="J350" s="186" t="s">
        <v>96</v>
      </c>
      <c r="K350" s="186"/>
      <c r="L350" s="709"/>
    </row>
    <row r="351" spans="1:12" ht="29.25" customHeight="1" x14ac:dyDescent="0.2">
      <c r="A351" s="187">
        <f t="shared" ref="A351:A397" si="26">+A350+1</f>
        <v>1</v>
      </c>
      <c r="B351" s="615" t="s">
        <v>1510</v>
      </c>
      <c r="C351" s="616">
        <v>65281</v>
      </c>
      <c r="D351" s="617" t="s">
        <v>1511</v>
      </c>
      <c r="E351" s="96" t="s">
        <v>1512</v>
      </c>
      <c r="F351" s="96" t="s">
        <v>141</v>
      </c>
      <c r="G351" s="188">
        <f t="shared" ref="G351:G397" si="27">+IF(F351="M",1,IF(F351="f",2,IF(F351="Civ",3,"Error")))</f>
        <v>1</v>
      </c>
      <c r="H351" s="189" t="s">
        <v>101</v>
      </c>
      <c r="I351" s="188">
        <f t="shared" ref="I351:I397" si="28">+IF(H351="Studying",5,IF(H351="Complete",1,IF(H351="Incomplete",2,IF(H351="Left",3,IF(H351="Dropped",4,"Error")))))</f>
        <v>1</v>
      </c>
      <c r="J351" s="188" t="e">
        <f>+IF(#REF!="Issued",1,IF(#REF!="Not Issued",2,"Nil"))</f>
        <v>#REF!</v>
      </c>
      <c r="K351" s="188" t="s">
        <v>1513</v>
      </c>
      <c r="L351" s="232"/>
    </row>
    <row r="352" spans="1:12" ht="15.75" customHeight="1" x14ac:dyDescent="0.2">
      <c r="A352" s="187">
        <f t="shared" si="26"/>
        <v>2</v>
      </c>
      <c r="B352" s="615" t="s">
        <v>1514</v>
      </c>
      <c r="C352" s="616">
        <v>65282</v>
      </c>
      <c r="D352" s="617" t="s">
        <v>1515</v>
      </c>
      <c r="E352" s="96" t="s">
        <v>1516</v>
      </c>
      <c r="F352" s="96" t="s">
        <v>141</v>
      </c>
      <c r="G352" s="188">
        <f t="shared" si="27"/>
        <v>1</v>
      </c>
      <c r="H352" s="189" t="s">
        <v>101</v>
      </c>
      <c r="I352" s="188">
        <f t="shared" si="28"/>
        <v>1</v>
      </c>
      <c r="J352" s="188" t="e">
        <f>+IF(#REF!="Issued",1,IF(#REF!="Not Issued",2,"Nil"))</f>
        <v>#REF!</v>
      </c>
      <c r="K352" s="188" t="s">
        <v>1517</v>
      </c>
      <c r="L352" s="232"/>
    </row>
    <row r="353" spans="1:12" ht="15.75" customHeight="1" x14ac:dyDescent="0.2">
      <c r="A353" s="187">
        <f t="shared" si="26"/>
        <v>3</v>
      </c>
      <c r="B353" s="615" t="s">
        <v>1518</v>
      </c>
      <c r="C353" s="616">
        <v>65283</v>
      </c>
      <c r="D353" s="617" t="s">
        <v>1519</v>
      </c>
      <c r="E353" s="96" t="s">
        <v>1520</v>
      </c>
      <c r="F353" s="96" t="s">
        <v>166</v>
      </c>
      <c r="G353" s="188">
        <f t="shared" si="27"/>
        <v>2</v>
      </c>
      <c r="H353" s="189" t="s">
        <v>101</v>
      </c>
      <c r="I353" s="188">
        <f t="shared" si="28"/>
        <v>1</v>
      </c>
      <c r="J353" s="188" t="e">
        <f>+IF(#REF!="Issued",1,IF(#REF!="Not Issued",2,"Nil"))</f>
        <v>#REF!</v>
      </c>
      <c r="K353" s="188" t="s">
        <v>1521</v>
      </c>
      <c r="L353" s="232"/>
    </row>
    <row r="354" spans="1:12" ht="15.75" customHeight="1" x14ac:dyDescent="0.2">
      <c r="A354" s="187">
        <f t="shared" si="26"/>
        <v>4</v>
      </c>
      <c r="B354" s="615" t="s">
        <v>1525</v>
      </c>
      <c r="C354" s="616">
        <v>65285</v>
      </c>
      <c r="D354" s="617" t="s">
        <v>1526</v>
      </c>
      <c r="E354" s="96" t="s">
        <v>1527</v>
      </c>
      <c r="F354" s="96" t="s">
        <v>166</v>
      </c>
      <c r="G354" s="188">
        <f t="shared" si="27"/>
        <v>2</v>
      </c>
      <c r="H354" s="189" t="s">
        <v>101</v>
      </c>
      <c r="I354" s="188">
        <f t="shared" si="28"/>
        <v>1</v>
      </c>
      <c r="J354" s="188" t="e">
        <f>+IF(#REF!="Issued",1,IF(#REF!="Not Issued",2,"Nil"))</f>
        <v>#REF!</v>
      </c>
      <c r="K354" s="188" t="s">
        <v>1524</v>
      </c>
      <c r="L354" s="232"/>
    </row>
    <row r="355" spans="1:12" ht="15.75" customHeight="1" x14ac:dyDescent="0.2">
      <c r="A355" s="187">
        <f t="shared" si="26"/>
        <v>5</v>
      </c>
      <c r="B355" s="615" t="s">
        <v>1529</v>
      </c>
      <c r="C355" s="616">
        <v>65286</v>
      </c>
      <c r="D355" s="617" t="s">
        <v>1530</v>
      </c>
      <c r="E355" s="96" t="s">
        <v>1531</v>
      </c>
      <c r="F355" s="96" t="s">
        <v>141</v>
      </c>
      <c r="G355" s="188">
        <f t="shared" si="27"/>
        <v>1</v>
      </c>
      <c r="H355" s="189" t="s">
        <v>101</v>
      </c>
      <c r="I355" s="188">
        <f t="shared" si="28"/>
        <v>1</v>
      </c>
      <c r="J355" s="188" t="e">
        <f>+IF(#REF!="Issued",1,IF(#REF!="Not Issued",2,"Nil"))</f>
        <v>#REF!</v>
      </c>
      <c r="K355" s="188" t="s">
        <v>1528</v>
      </c>
      <c r="L355" s="232"/>
    </row>
    <row r="356" spans="1:12" ht="15.75" customHeight="1" x14ac:dyDescent="0.2">
      <c r="A356" s="187">
        <f t="shared" si="26"/>
        <v>6</v>
      </c>
      <c r="B356" s="615" t="s">
        <v>1533</v>
      </c>
      <c r="C356" s="616">
        <v>65287</v>
      </c>
      <c r="D356" s="617" t="s">
        <v>1534</v>
      </c>
      <c r="E356" s="96" t="s">
        <v>1535</v>
      </c>
      <c r="F356" s="96" t="s">
        <v>166</v>
      </c>
      <c r="G356" s="188">
        <f t="shared" si="27"/>
        <v>2</v>
      </c>
      <c r="H356" s="189" t="s">
        <v>101</v>
      </c>
      <c r="I356" s="188">
        <f t="shared" si="28"/>
        <v>1</v>
      </c>
      <c r="J356" s="188" t="e">
        <f>+IF(#REF!="Issued",1,IF(#REF!="Not Issued",2,"Nil"))</f>
        <v>#REF!</v>
      </c>
      <c r="K356" s="188" t="s">
        <v>1532</v>
      </c>
      <c r="L356" s="232"/>
    </row>
    <row r="357" spans="1:12" ht="15.75" customHeight="1" x14ac:dyDescent="0.2">
      <c r="A357" s="187">
        <f t="shared" si="26"/>
        <v>7</v>
      </c>
      <c r="B357" s="615" t="s">
        <v>1537</v>
      </c>
      <c r="C357" s="616">
        <v>65288</v>
      </c>
      <c r="D357" s="617" t="s">
        <v>1538</v>
      </c>
      <c r="E357" s="96" t="s">
        <v>1539</v>
      </c>
      <c r="F357" s="96" t="s">
        <v>141</v>
      </c>
      <c r="G357" s="188">
        <f t="shared" si="27"/>
        <v>1</v>
      </c>
      <c r="H357" s="189" t="s">
        <v>101</v>
      </c>
      <c r="I357" s="188">
        <f t="shared" si="28"/>
        <v>1</v>
      </c>
      <c r="J357" s="188" t="e">
        <f>+IF(#REF!="Issued",1,IF(#REF!="Not Issued",2,"Nil"))</f>
        <v>#REF!</v>
      </c>
      <c r="K357" s="188" t="s">
        <v>1536</v>
      </c>
      <c r="L357" s="232"/>
    </row>
    <row r="358" spans="1:12" ht="15.75" customHeight="1" x14ac:dyDescent="0.2">
      <c r="A358" s="187">
        <f t="shared" si="26"/>
        <v>8</v>
      </c>
      <c r="B358" s="615" t="s">
        <v>1541</v>
      </c>
      <c r="C358" s="616">
        <v>65289</v>
      </c>
      <c r="D358" s="617" t="s">
        <v>1542</v>
      </c>
      <c r="E358" s="96" t="s">
        <v>1543</v>
      </c>
      <c r="F358" s="96" t="s">
        <v>141</v>
      </c>
      <c r="G358" s="188">
        <f t="shared" si="27"/>
        <v>1</v>
      </c>
      <c r="H358" s="189" t="s">
        <v>101</v>
      </c>
      <c r="I358" s="188">
        <f t="shared" si="28"/>
        <v>1</v>
      </c>
      <c r="J358" s="188" t="e">
        <f>+IF(#REF!="Issued",1,IF(#REF!="Not Issued",2,"Nil"))</f>
        <v>#REF!</v>
      </c>
      <c r="K358" s="188" t="s">
        <v>1540</v>
      </c>
      <c r="L358" s="232"/>
    </row>
    <row r="359" spans="1:12" ht="15.75" customHeight="1" x14ac:dyDescent="0.2">
      <c r="A359" s="187">
        <f t="shared" si="26"/>
        <v>9</v>
      </c>
      <c r="B359" s="615" t="s">
        <v>1545</v>
      </c>
      <c r="C359" s="616">
        <v>65290</v>
      </c>
      <c r="D359" s="617" t="s">
        <v>1546</v>
      </c>
      <c r="E359" s="96" t="s">
        <v>1053</v>
      </c>
      <c r="F359" s="96" t="s">
        <v>141</v>
      </c>
      <c r="G359" s="188">
        <f t="shared" si="27"/>
        <v>1</v>
      </c>
      <c r="H359" s="189" t="s">
        <v>101</v>
      </c>
      <c r="I359" s="188">
        <f t="shared" si="28"/>
        <v>1</v>
      </c>
      <c r="J359" s="188" t="e">
        <f>+IF(#REF!="Issued",1,IF(#REF!="Not Issued",2,"Nil"))</f>
        <v>#REF!</v>
      </c>
      <c r="K359" s="188" t="s">
        <v>1544</v>
      </c>
      <c r="L359" s="232"/>
    </row>
    <row r="360" spans="1:12" ht="15.75" customHeight="1" x14ac:dyDescent="0.2">
      <c r="A360" s="187">
        <f t="shared" si="26"/>
        <v>10</v>
      </c>
      <c r="B360" s="615" t="s">
        <v>1552</v>
      </c>
      <c r="C360" s="616">
        <v>65292</v>
      </c>
      <c r="D360" s="617" t="s">
        <v>417</v>
      </c>
      <c r="E360" s="96" t="s">
        <v>1553</v>
      </c>
      <c r="F360" s="96" t="s">
        <v>141</v>
      </c>
      <c r="G360" s="188">
        <f t="shared" si="27"/>
        <v>1</v>
      </c>
      <c r="H360" s="189" t="s">
        <v>101</v>
      </c>
      <c r="I360" s="188">
        <f t="shared" si="28"/>
        <v>1</v>
      </c>
      <c r="J360" s="188" t="e">
        <f>+IF(#REF!="Issued",1,IF(#REF!="Not Issued",2,"Nil"))</f>
        <v>#REF!</v>
      </c>
      <c r="K360" s="188" t="s">
        <v>1547</v>
      </c>
      <c r="L360" s="232"/>
    </row>
    <row r="361" spans="1:12" ht="15.75" customHeight="1" x14ac:dyDescent="0.2">
      <c r="A361" s="187">
        <f t="shared" si="26"/>
        <v>11</v>
      </c>
      <c r="B361" s="615" t="s">
        <v>1555</v>
      </c>
      <c r="C361" s="616">
        <v>65293</v>
      </c>
      <c r="D361" s="617" t="s">
        <v>1556</v>
      </c>
      <c r="E361" s="96" t="s">
        <v>1557</v>
      </c>
      <c r="F361" s="96" t="s">
        <v>166</v>
      </c>
      <c r="G361" s="188">
        <f t="shared" si="27"/>
        <v>2</v>
      </c>
      <c r="H361" s="189" t="s">
        <v>101</v>
      </c>
      <c r="I361" s="188">
        <f t="shared" si="28"/>
        <v>1</v>
      </c>
      <c r="J361" s="188" t="e">
        <f>+IF(#REF!="Issued",1,IF(#REF!="Not Issued",2,"Nil"))</f>
        <v>#REF!</v>
      </c>
      <c r="K361" s="188" t="s">
        <v>1551</v>
      </c>
      <c r="L361" s="232"/>
    </row>
    <row r="362" spans="1:12" ht="15.75" customHeight="1" x14ac:dyDescent="0.2">
      <c r="A362" s="187">
        <f t="shared" si="26"/>
        <v>12</v>
      </c>
      <c r="B362" s="615" t="s">
        <v>1559</v>
      </c>
      <c r="C362" s="616">
        <v>65294</v>
      </c>
      <c r="D362" s="617" t="s">
        <v>1560</v>
      </c>
      <c r="E362" s="96" t="s">
        <v>1561</v>
      </c>
      <c r="F362" s="96" t="s">
        <v>166</v>
      </c>
      <c r="G362" s="188">
        <f t="shared" si="27"/>
        <v>2</v>
      </c>
      <c r="H362" s="189" t="s">
        <v>101</v>
      </c>
      <c r="I362" s="188">
        <f t="shared" si="28"/>
        <v>1</v>
      </c>
      <c r="J362" s="188" t="e">
        <f>+IF(#REF!="Issued",1,IF(#REF!="Not Issued",2,"Nil"))</f>
        <v>#REF!</v>
      </c>
      <c r="K362" s="188" t="s">
        <v>1554</v>
      </c>
      <c r="L362" s="232"/>
    </row>
    <row r="363" spans="1:12" ht="15.75" customHeight="1" x14ac:dyDescent="0.2">
      <c r="A363" s="187">
        <f t="shared" si="26"/>
        <v>13</v>
      </c>
      <c r="B363" s="615" t="s">
        <v>1563</v>
      </c>
      <c r="C363" s="616">
        <v>65295</v>
      </c>
      <c r="D363" s="617" t="s">
        <v>1564</v>
      </c>
      <c r="E363" s="96" t="s">
        <v>1515</v>
      </c>
      <c r="F363" s="96" t="s">
        <v>166</v>
      </c>
      <c r="G363" s="188">
        <f t="shared" si="27"/>
        <v>2</v>
      </c>
      <c r="H363" s="189" t="s">
        <v>101</v>
      </c>
      <c r="I363" s="188">
        <f t="shared" si="28"/>
        <v>1</v>
      </c>
      <c r="J363" s="188" t="e">
        <f>+IF(#REF!="Issued",1,IF(#REF!="Not Issued",2,"Nil"))</f>
        <v>#REF!</v>
      </c>
      <c r="K363" s="188" t="s">
        <v>1558</v>
      </c>
      <c r="L363" s="232"/>
    </row>
    <row r="364" spans="1:12" ht="15.75" customHeight="1" x14ac:dyDescent="0.2">
      <c r="A364" s="187">
        <f t="shared" si="26"/>
        <v>14</v>
      </c>
      <c r="B364" s="615" t="s">
        <v>1566</v>
      </c>
      <c r="C364" s="616">
        <v>65296</v>
      </c>
      <c r="D364" s="617" t="s">
        <v>190</v>
      </c>
      <c r="E364" s="96" t="s">
        <v>1567</v>
      </c>
      <c r="F364" s="96" t="s">
        <v>141</v>
      </c>
      <c r="G364" s="188">
        <f t="shared" si="27"/>
        <v>1</v>
      </c>
      <c r="H364" s="189" t="s">
        <v>101</v>
      </c>
      <c r="I364" s="188">
        <f t="shared" si="28"/>
        <v>1</v>
      </c>
      <c r="J364" s="188" t="e">
        <f>+IF(#REF!="Issued",1,IF(#REF!="Not Issued",2,"Nil"))</f>
        <v>#REF!</v>
      </c>
      <c r="K364" s="188" t="s">
        <v>1562</v>
      </c>
      <c r="L364" s="232"/>
    </row>
    <row r="365" spans="1:12" ht="15.75" customHeight="1" x14ac:dyDescent="0.2">
      <c r="A365" s="187">
        <f t="shared" si="26"/>
        <v>15</v>
      </c>
      <c r="B365" s="615" t="s">
        <v>1569</v>
      </c>
      <c r="C365" s="616">
        <v>65297</v>
      </c>
      <c r="D365" s="617" t="s">
        <v>1570</v>
      </c>
      <c r="E365" s="96" t="s">
        <v>1571</v>
      </c>
      <c r="F365" s="96" t="s">
        <v>141</v>
      </c>
      <c r="G365" s="188">
        <f t="shared" si="27"/>
        <v>1</v>
      </c>
      <c r="H365" s="189" t="s">
        <v>101</v>
      </c>
      <c r="I365" s="188">
        <f t="shared" si="28"/>
        <v>1</v>
      </c>
      <c r="J365" s="188" t="e">
        <f>+IF(#REF!="Issued",1,IF(#REF!="Not Issued",2,"Nil"))</f>
        <v>#REF!</v>
      </c>
      <c r="K365" s="188" t="s">
        <v>1565</v>
      </c>
      <c r="L365" s="232"/>
    </row>
    <row r="366" spans="1:12" ht="15.75" customHeight="1" x14ac:dyDescent="0.2">
      <c r="A366" s="187">
        <f t="shared" si="26"/>
        <v>16</v>
      </c>
      <c r="B366" s="615" t="s">
        <v>1573</v>
      </c>
      <c r="C366" s="616">
        <v>65298</v>
      </c>
      <c r="D366" s="617" t="s">
        <v>1574</v>
      </c>
      <c r="E366" s="96" t="s">
        <v>1575</v>
      </c>
      <c r="F366" s="96" t="s">
        <v>141</v>
      </c>
      <c r="G366" s="188">
        <f t="shared" si="27"/>
        <v>1</v>
      </c>
      <c r="H366" s="189" t="s">
        <v>101</v>
      </c>
      <c r="I366" s="188">
        <f t="shared" si="28"/>
        <v>1</v>
      </c>
      <c r="J366" s="188" t="e">
        <f>+IF(#REF!="Issued",1,IF(#REF!="Not Issued",2,"Nil"))</f>
        <v>#REF!</v>
      </c>
      <c r="K366" s="188" t="s">
        <v>1568</v>
      </c>
      <c r="L366" s="232"/>
    </row>
    <row r="367" spans="1:12" ht="15.75" customHeight="1" x14ac:dyDescent="0.2">
      <c r="A367" s="187">
        <f t="shared" si="26"/>
        <v>17</v>
      </c>
      <c r="B367" s="615" t="s">
        <v>1577</v>
      </c>
      <c r="C367" s="616">
        <v>65299</v>
      </c>
      <c r="D367" s="617" t="s">
        <v>1578</v>
      </c>
      <c r="E367" s="96" t="s">
        <v>1579</v>
      </c>
      <c r="F367" s="96" t="s">
        <v>166</v>
      </c>
      <c r="G367" s="188">
        <f t="shared" si="27"/>
        <v>2</v>
      </c>
      <c r="H367" s="189" t="s">
        <v>101</v>
      </c>
      <c r="I367" s="188">
        <f t="shared" si="28"/>
        <v>1</v>
      </c>
      <c r="J367" s="188" t="e">
        <f>+IF(#REF!="Issued",1,IF(#REF!="Not Issued",2,"Nil"))</f>
        <v>#REF!</v>
      </c>
      <c r="K367" s="188" t="s">
        <v>1572</v>
      </c>
      <c r="L367" s="232"/>
    </row>
    <row r="368" spans="1:12" ht="15.75" customHeight="1" x14ac:dyDescent="0.2">
      <c r="A368" s="187">
        <f t="shared" si="26"/>
        <v>18</v>
      </c>
      <c r="B368" s="615" t="s">
        <v>1581</v>
      </c>
      <c r="C368" s="616">
        <v>65300</v>
      </c>
      <c r="D368" s="617" t="s">
        <v>1582</v>
      </c>
      <c r="E368" s="96" t="s">
        <v>1583</v>
      </c>
      <c r="F368" s="96" t="s">
        <v>166</v>
      </c>
      <c r="G368" s="188">
        <f t="shared" si="27"/>
        <v>2</v>
      </c>
      <c r="H368" s="189" t="s">
        <v>101</v>
      </c>
      <c r="I368" s="188">
        <f t="shared" si="28"/>
        <v>1</v>
      </c>
      <c r="J368" s="188" t="e">
        <f>+IF(#REF!="Issued",1,IF(#REF!="Not Issued",2,"Nil"))</f>
        <v>#REF!</v>
      </c>
      <c r="K368" s="188" t="s">
        <v>1576</v>
      </c>
      <c r="L368" s="232"/>
    </row>
    <row r="369" spans="1:12" ht="15.75" customHeight="1" x14ac:dyDescent="0.2">
      <c r="A369" s="187">
        <f t="shared" si="26"/>
        <v>19</v>
      </c>
      <c r="B369" s="615" t="s">
        <v>1585</v>
      </c>
      <c r="C369" s="616">
        <v>65301</v>
      </c>
      <c r="D369" s="617" t="s">
        <v>1586</v>
      </c>
      <c r="E369" s="96" t="s">
        <v>1587</v>
      </c>
      <c r="F369" s="96" t="s">
        <v>141</v>
      </c>
      <c r="G369" s="188">
        <f t="shared" si="27"/>
        <v>1</v>
      </c>
      <c r="H369" s="189" t="s">
        <v>101</v>
      </c>
      <c r="I369" s="188">
        <f t="shared" si="28"/>
        <v>1</v>
      </c>
      <c r="J369" s="188" t="e">
        <f>+IF(#REF!="Issued",1,IF(#REF!="Not Issued",2,"Nil"))</f>
        <v>#REF!</v>
      </c>
      <c r="K369" s="188" t="s">
        <v>1580</v>
      </c>
      <c r="L369" s="232"/>
    </row>
    <row r="370" spans="1:12" ht="15.75" customHeight="1" x14ac:dyDescent="0.2">
      <c r="A370" s="187">
        <f t="shared" si="26"/>
        <v>20</v>
      </c>
      <c r="B370" s="615" t="s">
        <v>1589</v>
      </c>
      <c r="C370" s="616">
        <v>65302</v>
      </c>
      <c r="D370" s="617" t="s">
        <v>1590</v>
      </c>
      <c r="E370" s="96" t="s">
        <v>1591</v>
      </c>
      <c r="F370" s="96" t="s">
        <v>141</v>
      </c>
      <c r="G370" s="188">
        <f t="shared" si="27"/>
        <v>1</v>
      </c>
      <c r="H370" s="189" t="s">
        <v>101</v>
      </c>
      <c r="I370" s="188">
        <f t="shared" si="28"/>
        <v>1</v>
      </c>
      <c r="J370" s="188" t="e">
        <f>+IF(#REF!="Issued",1,IF(#REF!="Not Issued",2,"Nil"))</f>
        <v>#REF!</v>
      </c>
      <c r="K370" s="188" t="s">
        <v>1584</v>
      </c>
      <c r="L370" s="232"/>
    </row>
    <row r="371" spans="1:12" ht="15.75" customHeight="1" x14ac:dyDescent="0.2">
      <c r="A371" s="187">
        <f t="shared" si="26"/>
        <v>21</v>
      </c>
      <c r="B371" s="615" t="s">
        <v>1597</v>
      </c>
      <c r="C371" s="616">
        <v>65304</v>
      </c>
      <c r="D371" s="617" t="s">
        <v>1598</v>
      </c>
      <c r="E371" s="96" t="s">
        <v>1599</v>
      </c>
      <c r="F371" s="96" t="s">
        <v>141</v>
      </c>
      <c r="G371" s="188">
        <f t="shared" si="27"/>
        <v>1</v>
      </c>
      <c r="H371" s="189" t="s">
        <v>101</v>
      </c>
      <c r="I371" s="188">
        <f t="shared" si="28"/>
        <v>1</v>
      </c>
      <c r="J371" s="188" t="e">
        <f>+IF(#REF!="Issued",1,IF(#REF!="Not Issued",2,"Nil"))</f>
        <v>#REF!</v>
      </c>
      <c r="K371" s="188" t="s">
        <v>1588</v>
      </c>
      <c r="L371" s="232"/>
    </row>
    <row r="372" spans="1:12" ht="15.75" customHeight="1" x14ac:dyDescent="0.2">
      <c r="A372" s="187">
        <f t="shared" si="26"/>
        <v>22</v>
      </c>
      <c r="B372" s="615" t="s">
        <v>1601</v>
      </c>
      <c r="C372" s="616">
        <v>65305</v>
      </c>
      <c r="D372" s="617" t="s">
        <v>1602</v>
      </c>
      <c r="E372" s="96" t="s">
        <v>1603</v>
      </c>
      <c r="F372" s="96" t="s">
        <v>141</v>
      </c>
      <c r="G372" s="188">
        <f t="shared" si="27"/>
        <v>1</v>
      </c>
      <c r="H372" s="189" t="s">
        <v>101</v>
      </c>
      <c r="I372" s="188">
        <f t="shared" si="28"/>
        <v>1</v>
      </c>
      <c r="J372" s="188" t="e">
        <f>+IF(#REF!="Issued",1,IF(#REF!="Not Issued",2,"Nil"))</f>
        <v>#REF!</v>
      </c>
      <c r="K372" s="188" t="s">
        <v>1592</v>
      </c>
      <c r="L372" s="232"/>
    </row>
    <row r="373" spans="1:12" ht="15.75" customHeight="1" x14ac:dyDescent="0.2">
      <c r="A373" s="187">
        <f t="shared" si="26"/>
        <v>23</v>
      </c>
      <c r="B373" s="615" t="s">
        <v>1605</v>
      </c>
      <c r="C373" s="616">
        <v>65306</v>
      </c>
      <c r="D373" s="617" t="s">
        <v>1606</v>
      </c>
      <c r="E373" s="96" t="s">
        <v>1607</v>
      </c>
      <c r="F373" s="96" t="s">
        <v>166</v>
      </c>
      <c r="G373" s="188">
        <f t="shared" si="27"/>
        <v>2</v>
      </c>
      <c r="H373" s="189" t="s">
        <v>101</v>
      </c>
      <c r="I373" s="188">
        <f t="shared" si="28"/>
        <v>1</v>
      </c>
      <c r="J373" s="188" t="e">
        <f>+IF(#REF!="Issued",1,IF(#REF!="Not Issued",2,"Nil"))</f>
        <v>#REF!</v>
      </c>
      <c r="K373" s="188" t="s">
        <v>1596</v>
      </c>
      <c r="L373" s="232"/>
    </row>
    <row r="374" spans="1:12" ht="15.75" customHeight="1" x14ac:dyDescent="0.2">
      <c r="A374" s="187">
        <f t="shared" si="26"/>
        <v>24</v>
      </c>
      <c r="B374" s="615" t="s">
        <v>1612</v>
      </c>
      <c r="C374" s="616">
        <v>51671</v>
      </c>
      <c r="D374" s="617" t="s">
        <v>1613</v>
      </c>
      <c r="E374" s="96" t="s">
        <v>1614</v>
      </c>
      <c r="F374" s="96" t="s">
        <v>141</v>
      </c>
      <c r="G374" s="188">
        <f t="shared" si="27"/>
        <v>1</v>
      </c>
      <c r="H374" s="189" t="s">
        <v>101</v>
      </c>
      <c r="I374" s="188">
        <f t="shared" si="28"/>
        <v>1</v>
      </c>
      <c r="J374" s="188" t="e">
        <f>+IF(#REF!="Issued",1,IF(#REF!="Not Issued",2,"Nil"))</f>
        <v>#REF!</v>
      </c>
      <c r="K374" s="188" t="s">
        <v>1600</v>
      </c>
      <c r="L374" s="232"/>
    </row>
    <row r="375" spans="1:12" ht="15.75" customHeight="1" x14ac:dyDescent="0.2">
      <c r="A375" s="187">
        <f t="shared" si="26"/>
        <v>25</v>
      </c>
      <c r="B375" s="615" t="s">
        <v>1616</v>
      </c>
      <c r="C375" s="616">
        <v>65308</v>
      </c>
      <c r="D375" s="617" t="s">
        <v>1617</v>
      </c>
      <c r="E375" s="96" t="s">
        <v>923</v>
      </c>
      <c r="F375" s="96" t="s">
        <v>141</v>
      </c>
      <c r="G375" s="188">
        <f t="shared" si="27"/>
        <v>1</v>
      </c>
      <c r="H375" s="189" t="s">
        <v>101</v>
      </c>
      <c r="I375" s="188">
        <f t="shared" si="28"/>
        <v>1</v>
      </c>
      <c r="J375" s="188" t="e">
        <f>+IF(#REF!="Issued",1,IF(#REF!="Not Issued",2,"Nil"))</f>
        <v>#REF!</v>
      </c>
      <c r="K375" s="188" t="s">
        <v>1604</v>
      </c>
      <c r="L375" s="232"/>
    </row>
    <row r="376" spans="1:12" ht="15.75" customHeight="1" x14ac:dyDescent="0.2">
      <c r="A376" s="187">
        <f t="shared" si="26"/>
        <v>26</v>
      </c>
      <c r="B376" s="615" t="s">
        <v>1619</v>
      </c>
      <c r="C376" s="616">
        <v>65309</v>
      </c>
      <c r="D376" s="617" t="s">
        <v>1620</v>
      </c>
      <c r="E376" s="96" t="s">
        <v>1621</v>
      </c>
      <c r="F376" s="96" t="s">
        <v>141</v>
      </c>
      <c r="G376" s="188">
        <f t="shared" si="27"/>
        <v>1</v>
      </c>
      <c r="H376" s="189" t="s">
        <v>101</v>
      </c>
      <c r="I376" s="188">
        <f t="shared" si="28"/>
        <v>1</v>
      </c>
      <c r="J376" s="188" t="e">
        <f>+IF(#REF!="Issued",1,IF(#REF!="Not Issued",2,"Nil"))</f>
        <v>#REF!</v>
      </c>
      <c r="K376" s="188" t="s">
        <v>1608</v>
      </c>
      <c r="L376" s="232"/>
    </row>
    <row r="377" spans="1:12" ht="15.75" customHeight="1" x14ac:dyDescent="0.2">
      <c r="A377" s="187">
        <f t="shared" si="26"/>
        <v>27</v>
      </c>
      <c r="B377" s="615" t="s">
        <v>1623</v>
      </c>
      <c r="C377" s="616">
        <v>65310</v>
      </c>
      <c r="D377" s="617" t="s">
        <v>1624</v>
      </c>
      <c r="E377" s="96" t="s">
        <v>1625</v>
      </c>
      <c r="F377" s="96" t="s">
        <v>166</v>
      </c>
      <c r="G377" s="188">
        <f t="shared" si="27"/>
        <v>2</v>
      </c>
      <c r="H377" s="189" t="s">
        <v>101</v>
      </c>
      <c r="I377" s="188">
        <f t="shared" si="28"/>
        <v>1</v>
      </c>
      <c r="J377" s="188" t="e">
        <f>+IF(#REF!="Issued",1,IF(#REF!="Not Issued",2,"Nil"))</f>
        <v>#REF!</v>
      </c>
      <c r="K377" s="188" t="s">
        <v>1611</v>
      </c>
      <c r="L377" s="232"/>
    </row>
    <row r="378" spans="1:12" ht="15.75" customHeight="1" x14ac:dyDescent="0.2">
      <c r="A378" s="187">
        <f t="shared" si="26"/>
        <v>28</v>
      </c>
      <c r="B378" s="615" t="s">
        <v>1627</v>
      </c>
      <c r="C378" s="616">
        <v>65311</v>
      </c>
      <c r="D378" s="617" t="s">
        <v>1628</v>
      </c>
      <c r="E378" s="96" t="s">
        <v>1629</v>
      </c>
      <c r="F378" s="96" t="s">
        <v>141</v>
      </c>
      <c r="G378" s="188">
        <f t="shared" si="27"/>
        <v>1</v>
      </c>
      <c r="H378" s="189" t="s">
        <v>101</v>
      </c>
      <c r="I378" s="188">
        <f t="shared" si="28"/>
        <v>1</v>
      </c>
      <c r="J378" s="188" t="e">
        <f>+IF(#REF!="Issued",1,IF(#REF!="Not Issued",2,"Nil"))</f>
        <v>#REF!</v>
      </c>
      <c r="K378" s="188" t="s">
        <v>1615</v>
      </c>
      <c r="L378" s="232"/>
    </row>
    <row r="379" spans="1:12" ht="15.75" customHeight="1" x14ac:dyDescent="0.2">
      <c r="A379" s="187">
        <f t="shared" si="26"/>
        <v>29</v>
      </c>
      <c r="B379" s="615" t="s">
        <v>1639</v>
      </c>
      <c r="C379" s="616">
        <v>65313</v>
      </c>
      <c r="D379" s="617" t="s">
        <v>1640</v>
      </c>
      <c r="E379" s="96" t="s">
        <v>1641</v>
      </c>
      <c r="F379" s="96" t="s">
        <v>166</v>
      </c>
      <c r="G379" s="188">
        <f t="shared" si="27"/>
        <v>2</v>
      </c>
      <c r="H379" s="189" t="s">
        <v>101</v>
      </c>
      <c r="I379" s="188">
        <f t="shared" si="28"/>
        <v>1</v>
      </c>
      <c r="J379" s="188" t="e">
        <f>+IF(#REF!="Issued",1,IF(#REF!="Not Issued",2,"Nil"))</f>
        <v>#REF!</v>
      </c>
      <c r="K379" s="188" t="s">
        <v>1618</v>
      </c>
      <c r="L379" s="232"/>
    </row>
    <row r="380" spans="1:12" ht="15.75" customHeight="1" x14ac:dyDescent="0.2">
      <c r="A380" s="187">
        <f t="shared" si="26"/>
        <v>30</v>
      </c>
      <c r="B380" s="615" t="s">
        <v>1647</v>
      </c>
      <c r="C380" s="616">
        <v>57497</v>
      </c>
      <c r="D380" s="617" t="s">
        <v>1648</v>
      </c>
      <c r="E380" s="96" t="s">
        <v>699</v>
      </c>
      <c r="F380" s="96" t="s">
        <v>141</v>
      </c>
      <c r="G380" s="188">
        <f t="shared" si="27"/>
        <v>1</v>
      </c>
      <c r="H380" s="189" t="s">
        <v>101</v>
      </c>
      <c r="I380" s="188">
        <f t="shared" si="28"/>
        <v>1</v>
      </c>
      <c r="J380" s="188" t="e">
        <f>+IF(#REF!="Issued",1,IF(#REF!="Not Issued",2,"Nil"))</f>
        <v>#REF!</v>
      </c>
      <c r="K380" s="188" t="s">
        <v>1622</v>
      </c>
      <c r="L380" s="232"/>
    </row>
    <row r="381" spans="1:12" ht="15.75" customHeight="1" x14ac:dyDescent="0.2">
      <c r="A381" s="187">
        <f t="shared" si="26"/>
        <v>31</v>
      </c>
      <c r="B381" s="615" t="s">
        <v>1657</v>
      </c>
      <c r="C381" s="616">
        <v>65315</v>
      </c>
      <c r="D381" s="617" t="s">
        <v>1658</v>
      </c>
      <c r="E381" s="96" t="s">
        <v>1659</v>
      </c>
      <c r="F381" s="96" t="s">
        <v>141</v>
      </c>
      <c r="G381" s="188">
        <f t="shared" si="27"/>
        <v>1</v>
      </c>
      <c r="H381" s="189" t="s">
        <v>101</v>
      </c>
      <c r="I381" s="188">
        <f t="shared" si="28"/>
        <v>1</v>
      </c>
      <c r="J381" s="188"/>
      <c r="K381" s="188" t="s">
        <v>1626</v>
      </c>
      <c r="L381" s="232"/>
    </row>
    <row r="382" spans="1:12" ht="15.75" customHeight="1" x14ac:dyDescent="0.2">
      <c r="A382" s="187">
        <f t="shared" si="26"/>
        <v>32</v>
      </c>
      <c r="B382" s="615" t="s">
        <v>1661</v>
      </c>
      <c r="C382" s="616">
        <v>65316</v>
      </c>
      <c r="D382" s="617" t="s">
        <v>1662</v>
      </c>
      <c r="E382" s="96" t="s">
        <v>1663</v>
      </c>
      <c r="F382" s="96" t="s">
        <v>141</v>
      </c>
      <c r="G382" s="188">
        <f t="shared" si="27"/>
        <v>1</v>
      </c>
      <c r="H382" s="189" t="s">
        <v>101</v>
      </c>
      <c r="I382" s="188">
        <f t="shared" si="28"/>
        <v>1</v>
      </c>
      <c r="J382" s="188"/>
      <c r="K382" s="188" t="s">
        <v>1630</v>
      </c>
      <c r="L382" s="232"/>
    </row>
    <row r="383" spans="1:12" ht="15.75" customHeight="1" x14ac:dyDescent="0.2">
      <c r="A383" s="187">
        <f t="shared" si="26"/>
        <v>33</v>
      </c>
      <c r="B383" s="615" t="s">
        <v>1670</v>
      </c>
      <c r="C383" s="616">
        <v>65318</v>
      </c>
      <c r="D383" s="617" t="s">
        <v>1671</v>
      </c>
      <c r="E383" s="96" t="s">
        <v>1672</v>
      </c>
      <c r="F383" s="96" t="s">
        <v>166</v>
      </c>
      <c r="G383" s="188">
        <f t="shared" si="27"/>
        <v>2</v>
      </c>
      <c r="H383" s="189" t="s">
        <v>101</v>
      </c>
      <c r="I383" s="188">
        <f t="shared" si="28"/>
        <v>1</v>
      </c>
      <c r="J383" s="188"/>
      <c r="K383" s="188" t="s">
        <v>1634</v>
      </c>
      <c r="L383" s="232"/>
    </row>
    <row r="384" spans="1:12" ht="15.75" customHeight="1" x14ac:dyDescent="0.2">
      <c r="A384" s="187">
        <f t="shared" si="26"/>
        <v>34</v>
      </c>
      <c r="B384" s="615" t="s">
        <v>1674</v>
      </c>
      <c r="C384" s="616">
        <v>65319</v>
      </c>
      <c r="D384" s="617" t="s">
        <v>1675</v>
      </c>
      <c r="E384" s="96" t="s">
        <v>1676</v>
      </c>
      <c r="F384" s="96" t="s">
        <v>166</v>
      </c>
      <c r="G384" s="188">
        <f t="shared" si="27"/>
        <v>2</v>
      </c>
      <c r="H384" s="189" t="s">
        <v>101</v>
      </c>
      <c r="I384" s="188">
        <f t="shared" si="28"/>
        <v>1</v>
      </c>
      <c r="J384" s="188"/>
      <c r="K384" s="188" t="s">
        <v>1638</v>
      </c>
      <c r="L384" s="232"/>
    </row>
    <row r="385" spans="1:12" ht="15.75" customHeight="1" x14ac:dyDescent="0.2">
      <c r="A385" s="187">
        <f t="shared" si="26"/>
        <v>35</v>
      </c>
      <c r="B385" s="615" t="s">
        <v>1678</v>
      </c>
      <c r="C385" s="616">
        <v>65320</v>
      </c>
      <c r="D385" s="617" t="s">
        <v>1679</v>
      </c>
      <c r="E385" s="96" t="s">
        <v>1680</v>
      </c>
      <c r="F385" s="96" t="s">
        <v>141</v>
      </c>
      <c r="G385" s="188">
        <f t="shared" si="27"/>
        <v>1</v>
      </c>
      <c r="H385" s="189" t="s">
        <v>101</v>
      </c>
      <c r="I385" s="188">
        <f t="shared" si="28"/>
        <v>1</v>
      </c>
      <c r="J385" s="188"/>
      <c r="K385" s="188" t="s">
        <v>1642</v>
      </c>
      <c r="L385" s="232"/>
    </row>
    <row r="386" spans="1:12" ht="15.75" customHeight="1" x14ac:dyDescent="0.2">
      <c r="A386" s="187">
        <f t="shared" si="26"/>
        <v>36</v>
      </c>
      <c r="B386" s="615" t="s">
        <v>1682</v>
      </c>
      <c r="C386" s="616">
        <v>65321</v>
      </c>
      <c r="D386" s="617" t="s">
        <v>1683</v>
      </c>
      <c r="E386" s="96" t="s">
        <v>1571</v>
      </c>
      <c r="F386" s="96" t="s">
        <v>166</v>
      </c>
      <c r="G386" s="188">
        <f t="shared" si="27"/>
        <v>2</v>
      </c>
      <c r="H386" s="189" t="s">
        <v>101</v>
      </c>
      <c r="I386" s="188">
        <f t="shared" si="28"/>
        <v>1</v>
      </c>
      <c r="J386" s="188"/>
      <c r="K386" s="188" t="s">
        <v>1646</v>
      </c>
      <c r="L386" s="232"/>
    </row>
    <row r="387" spans="1:12" ht="15.75" customHeight="1" x14ac:dyDescent="0.2">
      <c r="A387" s="187">
        <f t="shared" si="26"/>
        <v>37</v>
      </c>
      <c r="B387" s="615" t="s">
        <v>1685</v>
      </c>
      <c r="C387" s="616">
        <v>65322</v>
      </c>
      <c r="D387" s="617" t="s">
        <v>1686</v>
      </c>
      <c r="E387" s="96" t="s">
        <v>1687</v>
      </c>
      <c r="F387" s="96" t="s">
        <v>141</v>
      </c>
      <c r="G387" s="188">
        <f t="shared" si="27"/>
        <v>1</v>
      </c>
      <c r="H387" s="189" t="s">
        <v>101</v>
      </c>
      <c r="I387" s="188">
        <f t="shared" si="28"/>
        <v>1</v>
      </c>
      <c r="J387" s="188"/>
      <c r="K387" s="188" t="s">
        <v>1649</v>
      </c>
      <c r="L387" s="232"/>
    </row>
    <row r="388" spans="1:12" ht="15.75" customHeight="1" x14ac:dyDescent="0.2">
      <c r="A388" s="187">
        <f t="shared" si="26"/>
        <v>38</v>
      </c>
      <c r="B388" s="615" t="s">
        <v>1522</v>
      </c>
      <c r="C388" s="616">
        <v>65284</v>
      </c>
      <c r="D388" s="617" t="s">
        <v>1004</v>
      </c>
      <c r="E388" s="96" t="s">
        <v>1523</v>
      </c>
      <c r="F388" s="96" t="s">
        <v>141</v>
      </c>
      <c r="G388" s="188">
        <f t="shared" si="27"/>
        <v>1</v>
      </c>
      <c r="H388" s="189" t="s">
        <v>19</v>
      </c>
      <c r="I388" s="188">
        <f t="shared" si="28"/>
        <v>2</v>
      </c>
      <c r="J388" s="188"/>
      <c r="K388" s="188" t="s">
        <v>1652</v>
      </c>
      <c r="L388" s="232"/>
    </row>
    <row r="389" spans="1:12" ht="15.75" customHeight="1" x14ac:dyDescent="0.2">
      <c r="A389" s="187">
        <f t="shared" si="26"/>
        <v>39</v>
      </c>
      <c r="B389" s="615" t="s">
        <v>1548</v>
      </c>
      <c r="C389" s="616">
        <v>65291</v>
      </c>
      <c r="D389" s="617" t="s">
        <v>1549</v>
      </c>
      <c r="E389" s="96" t="s">
        <v>1550</v>
      </c>
      <c r="F389" s="96" t="s">
        <v>141</v>
      </c>
      <c r="G389" s="188">
        <f t="shared" si="27"/>
        <v>1</v>
      </c>
      <c r="H389" s="189" t="s">
        <v>19</v>
      </c>
      <c r="I389" s="188">
        <f t="shared" si="28"/>
        <v>2</v>
      </c>
      <c r="J389" s="188"/>
      <c r="K389" s="188" t="s">
        <v>1656</v>
      </c>
      <c r="L389" s="232"/>
    </row>
    <row r="390" spans="1:12" ht="15.75" customHeight="1" x14ac:dyDescent="0.2">
      <c r="A390" s="187">
        <f t="shared" si="26"/>
        <v>40</v>
      </c>
      <c r="B390" s="615" t="s">
        <v>1593</v>
      </c>
      <c r="C390" s="616">
        <v>65303</v>
      </c>
      <c r="D390" s="617" t="s">
        <v>1594</v>
      </c>
      <c r="E390" s="96" t="s">
        <v>1595</v>
      </c>
      <c r="F390" s="96" t="s">
        <v>141</v>
      </c>
      <c r="G390" s="188">
        <f t="shared" si="27"/>
        <v>1</v>
      </c>
      <c r="H390" s="189" t="s">
        <v>19</v>
      </c>
      <c r="I390" s="188">
        <f t="shared" si="28"/>
        <v>2</v>
      </c>
      <c r="J390" s="188"/>
      <c r="K390" s="188" t="s">
        <v>1660</v>
      </c>
      <c r="L390" s="232"/>
    </row>
    <row r="391" spans="1:12" ht="15.75" customHeight="1" x14ac:dyDescent="0.2">
      <c r="A391" s="187">
        <f t="shared" si="26"/>
        <v>41</v>
      </c>
      <c r="B391" s="615" t="s">
        <v>1609</v>
      </c>
      <c r="C391" s="616">
        <v>65307</v>
      </c>
      <c r="D391" s="617" t="s">
        <v>1610</v>
      </c>
      <c r="E391" s="96" t="s">
        <v>682</v>
      </c>
      <c r="F391" s="96" t="s">
        <v>141</v>
      </c>
      <c r="G391" s="188">
        <f t="shared" si="27"/>
        <v>1</v>
      </c>
      <c r="H391" s="189" t="s">
        <v>19</v>
      </c>
      <c r="I391" s="188">
        <f t="shared" si="28"/>
        <v>2</v>
      </c>
      <c r="J391" s="188"/>
      <c r="K391" s="188" t="s">
        <v>1664</v>
      </c>
      <c r="L391" s="265" t="s">
        <v>1665</v>
      </c>
    </row>
    <row r="392" spans="1:12" ht="15.75" customHeight="1" x14ac:dyDescent="0.2">
      <c r="A392" s="187">
        <f t="shared" si="26"/>
        <v>42</v>
      </c>
      <c r="B392" s="615" t="s">
        <v>1631</v>
      </c>
      <c r="C392" s="616">
        <v>66240</v>
      </c>
      <c r="D392" s="617" t="s">
        <v>1632</v>
      </c>
      <c r="E392" s="96" t="s">
        <v>1633</v>
      </c>
      <c r="F392" s="96" t="s">
        <v>141</v>
      </c>
      <c r="G392" s="188">
        <f t="shared" si="27"/>
        <v>1</v>
      </c>
      <c r="H392" s="189" t="s">
        <v>19</v>
      </c>
      <c r="I392" s="188">
        <f t="shared" si="28"/>
        <v>2</v>
      </c>
      <c r="J392" s="188"/>
      <c r="K392" s="188" t="s">
        <v>1669</v>
      </c>
      <c r="L392" s="232"/>
    </row>
    <row r="393" spans="1:12" ht="15.75" customHeight="1" x14ac:dyDescent="0.2">
      <c r="A393" s="187">
        <f t="shared" si="26"/>
        <v>43</v>
      </c>
      <c r="B393" s="615" t="s">
        <v>1635</v>
      </c>
      <c r="C393" s="616">
        <v>65312</v>
      </c>
      <c r="D393" s="617" t="s">
        <v>1636</v>
      </c>
      <c r="E393" s="96" t="s">
        <v>1637</v>
      </c>
      <c r="F393" s="96" t="s">
        <v>141</v>
      </c>
      <c r="G393" s="188">
        <f t="shared" si="27"/>
        <v>1</v>
      </c>
      <c r="H393" s="189" t="s">
        <v>19</v>
      </c>
      <c r="I393" s="188">
        <f t="shared" si="28"/>
        <v>2</v>
      </c>
      <c r="J393" s="188"/>
      <c r="K393" s="188" t="s">
        <v>1673</v>
      </c>
      <c r="L393" s="232"/>
    </row>
    <row r="394" spans="1:12" ht="15.75" customHeight="1" x14ac:dyDescent="0.2">
      <c r="A394" s="187">
        <f t="shared" si="26"/>
        <v>44</v>
      </c>
      <c r="B394" s="615" t="s">
        <v>1643</v>
      </c>
      <c r="C394" s="616">
        <v>52213</v>
      </c>
      <c r="D394" s="617" t="s">
        <v>1644</v>
      </c>
      <c r="E394" s="96" t="s">
        <v>1645</v>
      </c>
      <c r="F394" s="96" t="s">
        <v>141</v>
      </c>
      <c r="G394" s="188">
        <f t="shared" si="27"/>
        <v>1</v>
      </c>
      <c r="H394" s="189" t="s">
        <v>19</v>
      </c>
      <c r="I394" s="188">
        <f t="shared" si="28"/>
        <v>2</v>
      </c>
      <c r="J394" s="188"/>
      <c r="K394" s="188" t="s">
        <v>1677</v>
      </c>
      <c r="L394" s="232"/>
    </row>
    <row r="395" spans="1:12" ht="15.75" customHeight="1" x14ac:dyDescent="0.2">
      <c r="A395" s="187">
        <f t="shared" si="26"/>
        <v>45</v>
      </c>
      <c r="B395" s="615" t="s">
        <v>1650</v>
      </c>
      <c r="C395" s="616">
        <v>48530</v>
      </c>
      <c r="D395" s="617" t="s">
        <v>1651</v>
      </c>
      <c r="E395" s="96" t="s">
        <v>279</v>
      </c>
      <c r="F395" s="96" t="s">
        <v>141</v>
      </c>
      <c r="G395" s="188">
        <f t="shared" si="27"/>
        <v>1</v>
      </c>
      <c r="H395" s="189" t="s">
        <v>19</v>
      </c>
      <c r="I395" s="188">
        <f t="shared" si="28"/>
        <v>2</v>
      </c>
      <c r="J395" s="188"/>
      <c r="K395" s="188" t="s">
        <v>1681</v>
      </c>
      <c r="L395" s="232"/>
    </row>
    <row r="396" spans="1:12" ht="15.75" customHeight="1" x14ac:dyDescent="0.2">
      <c r="A396" s="187">
        <f t="shared" si="26"/>
        <v>46</v>
      </c>
      <c r="B396" s="615" t="s">
        <v>1653</v>
      </c>
      <c r="C396" s="616">
        <v>65314</v>
      </c>
      <c r="D396" s="617" t="s">
        <v>1654</v>
      </c>
      <c r="E396" s="96" t="s">
        <v>1655</v>
      </c>
      <c r="F396" s="96" t="s">
        <v>141</v>
      </c>
      <c r="G396" s="188">
        <f t="shared" si="27"/>
        <v>1</v>
      </c>
      <c r="H396" s="189" t="s">
        <v>19</v>
      </c>
      <c r="I396" s="188">
        <f t="shared" si="28"/>
        <v>2</v>
      </c>
      <c r="J396" s="188"/>
      <c r="K396" s="188" t="s">
        <v>1684</v>
      </c>
      <c r="L396" s="232"/>
    </row>
    <row r="397" spans="1:12" ht="15.75" customHeight="1" x14ac:dyDescent="0.2">
      <c r="A397" s="187">
        <f t="shared" si="26"/>
        <v>47</v>
      </c>
      <c r="B397" s="615" t="s">
        <v>1666</v>
      </c>
      <c r="C397" s="616">
        <v>65317</v>
      </c>
      <c r="D397" s="617" t="s">
        <v>1667</v>
      </c>
      <c r="E397" s="96" t="s">
        <v>1668</v>
      </c>
      <c r="F397" s="96" t="s">
        <v>141</v>
      </c>
      <c r="G397" s="188">
        <f t="shared" si="27"/>
        <v>1</v>
      </c>
      <c r="H397" s="189" t="s">
        <v>19</v>
      </c>
      <c r="I397" s="188">
        <f t="shared" si="28"/>
        <v>2</v>
      </c>
      <c r="J397" s="188"/>
      <c r="K397" s="188" t="s">
        <v>1688</v>
      </c>
      <c r="L397" s="232"/>
    </row>
    <row r="398" spans="1:12" ht="16.5" thickBot="1" x14ac:dyDescent="0.3"/>
    <row r="399" spans="1:12" x14ac:dyDescent="0.2">
      <c r="A399" s="199" t="s">
        <v>687</v>
      </c>
      <c r="B399" s="200">
        <f>+COUNTIF(G351:G397,1)</f>
        <v>33</v>
      </c>
      <c r="C399" s="201"/>
      <c r="D399" s="202" t="s">
        <v>101</v>
      </c>
      <c r="E399" s="203"/>
      <c r="F399" s="204"/>
      <c r="G399" s="205"/>
      <c r="H399" s="200">
        <f>+COUNTIF(I351:I397,1)</f>
        <v>37</v>
      </c>
      <c r="I399" s="206"/>
      <c r="J399" s="207"/>
      <c r="K399" s="208"/>
      <c r="L399" s="208"/>
    </row>
    <row r="400" spans="1:12" x14ac:dyDescent="0.2">
      <c r="A400" s="210" t="s">
        <v>112</v>
      </c>
      <c r="B400" s="211">
        <f>+COUNTIF(G351:G397,2)</f>
        <v>14</v>
      </c>
      <c r="C400" s="212"/>
      <c r="D400" s="213" t="s">
        <v>19</v>
      </c>
      <c r="E400" s="214"/>
      <c r="F400" s="208"/>
      <c r="G400" s="215"/>
      <c r="H400" s="211">
        <f>+COUNTIF(I351:I397,2)</f>
        <v>10</v>
      </c>
      <c r="I400" s="216"/>
      <c r="J400" s="208"/>
      <c r="K400" s="208"/>
      <c r="L400" s="208"/>
    </row>
    <row r="401" spans="1:12" ht="16.5" thickBot="1" x14ac:dyDescent="0.3">
      <c r="A401" s="217"/>
      <c r="B401" s="222">
        <f>SUM(B399:B400)</f>
        <v>47</v>
      </c>
      <c r="C401" s="219"/>
      <c r="D401" s="220" t="s">
        <v>0</v>
      </c>
      <c r="E401" s="221"/>
      <c r="F401" s="218"/>
      <c r="G401" s="218"/>
      <c r="H401" s="222">
        <f>SUM(H399:H400)</f>
        <v>47</v>
      </c>
      <c r="I401" s="223"/>
      <c r="J401" s="208"/>
      <c r="K401" s="208"/>
      <c r="L401" s="208"/>
    </row>
  </sheetData>
  <sortState ref="B351:H397">
    <sortCondition ref="H351:H397"/>
  </sortState>
  <mergeCells count="41">
    <mergeCell ref="A1:L1"/>
    <mergeCell ref="A2:L2"/>
    <mergeCell ref="A3:A4"/>
    <mergeCell ref="B3:B4"/>
    <mergeCell ref="C3:C4"/>
    <mergeCell ref="D3:D4"/>
    <mergeCell ref="E3:E4"/>
    <mergeCell ref="H3:H4"/>
    <mergeCell ref="L3:L4"/>
    <mergeCell ref="A110:L110"/>
    <mergeCell ref="A111:A112"/>
    <mergeCell ref="B111:B112"/>
    <mergeCell ref="C111:C112"/>
    <mergeCell ref="D111:D112"/>
    <mergeCell ref="E111:E112"/>
    <mergeCell ref="H111:H112"/>
    <mergeCell ref="L111:L112"/>
    <mergeCell ref="A159:L159"/>
    <mergeCell ref="A160:A161"/>
    <mergeCell ref="B160:B161"/>
    <mergeCell ref="C160:C161"/>
    <mergeCell ref="D160:D161"/>
    <mergeCell ref="E160:E161"/>
    <mergeCell ref="H160:H161"/>
    <mergeCell ref="A348:L348"/>
    <mergeCell ref="L160:L161"/>
    <mergeCell ref="A246:L246"/>
    <mergeCell ref="A247:A248"/>
    <mergeCell ref="B247:B248"/>
    <mergeCell ref="C247:C248"/>
    <mergeCell ref="D247:D248"/>
    <mergeCell ref="E247:E248"/>
    <mergeCell ref="H247:H248"/>
    <mergeCell ref="L247:L248"/>
    <mergeCell ref="L349:L350"/>
    <mergeCell ref="A349:A350"/>
    <mergeCell ref="B349:B350"/>
    <mergeCell ref="C349:C350"/>
    <mergeCell ref="D349:D350"/>
    <mergeCell ref="E349:E350"/>
    <mergeCell ref="H349:H350"/>
  </mergeCells>
  <conditionalFormatting sqref="H5:H25 H249:H255 H351:H365 H162:H166 H113 H168:H234 H236:H239 H367:H397 H115:H153 H27:H103 H257:H341">
    <cfRule type="cellIs" dxfId="287" priority="41" stopIfTrue="1" operator="equal">
      <formula>"Dropped"</formula>
    </cfRule>
    <cfRule type="cellIs" dxfId="286" priority="42" stopIfTrue="1" operator="equal">
      <formula>"Left"</formula>
    </cfRule>
    <cfRule type="cellIs" dxfId="285" priority="43" stopIfTrue="1" operator="equal">
      <formula>"Incomplete"</formula>
    </cfRule>
    <cfRule type="cellIs" dxfId="284" priority="44" stopIfTrue="1" operator="equal">
      <formula>"Complete"</formula>
    </cfRule>
  </conditionalFormatting>
  <conditionalFormatting sqref="H256">
    <cfRule type="cellIs" dxfId="283" priority="35" stopIfTrue="1" operator="equal">
      <formula>"Dropped"</formula>
    </cfRule>
    <cfRule type="cellIs" dxfId="282" priority="36" stopIfTrue="1" operator="equal">
      <formula>"Left"</formula>
    </cfRule>
    <cfRule type="cellIs" dxfId="281" priority="37" stopIfTrue="1" operator="equal">
      <formula>"Incomplete"</formula>
    </cfRule>
    <cfRule type="cellIs" dxfId="280" priority="38" stopIfTrue="1" operator="equal">
      <formula>"Complete"</formula>
    </cfRule>
  </conditionalFormatting>
  <conditionalFormatting sqref="H167">
    <cfRule type="cellIs" dxfId="279" priority="27" stopIfTrue="1" operator="equal">
      <formula>"Dropped"</formula>
    </cfRule>
    <cfRule type="cellIs" dxfId="278" priority="28" stopIfTrue="1" operator="equal">
      <formula>"Left"</formula>
    </cfRule>
    <cfRule type="cellIs" dxfId="277" priority="29" stopIfTrue="1" operator="equal">
      <formula>"Incomplete"</formula>
    </cfRule>
    <cfRule type="cellIs" dxfId="276" priority="30" stopIfTrue="1" operator="equal">
      <formula>"Complete"</formula>
    </cfRule>
  </conditionalFormatting>
  <conditionalFormatting sqref="H235">
    <cfRule type="cellIs" dxfId="275" priority="21" stopIfTrue="1" operator="equal">
      <formula>"Dropped"</formula>
    </cfRule>
    <cfRule type="cellIs" dxfId="274" priority="22" stopIfTrue="1" operator="equal">
      <formula>"Left"</formula>
    </cfRule>
    <cfRule type="cellIs" dxfId="273" priority="23" stopIfTrue="1" operator="equal">
      <formula>"Incomplete"</formula>
    </cfRule>
    <cfRule type="cellIs" dxfId="272" priority="24" stopIfTrue="1" operator="equal">
      <formula>"Complete"</formula>
    </cfRule>
  </conditionalFormatting>
  <conditionalFormatting sqref="H366">
    <cfRule type="cellIs" dxfId="271" priority="15" stopIfTrue="1" operator="equal">
      <formula>"Dropped"</formula>
    </cfRule>
    <cfRule type="cellIs" dxfId="270" priority="16" stopIfTrue="1" operator="equal">
      <formula>"Left"</formula>
    </cfRule>
    <cfRule type="cellIs" dxfId="269" priority="17" stopIfTrue="1" operator="equal">
      <formula>"Incomplete"</formula>
    </cfRule>
    <cfRule type="cellIs" dxfId="268" priority="18" stopIfTrue="1" operator="equal">
      <formula>"Complete"</formula>
    </cfRule>
  </conditionalFormatting>
  <conditionalFormatting sqref="H114">
    <cfRule type="cellIs" dxfId="267" priority="9" stopIfTrue="1" operator="equal">
      <formula>"Dropped"</formula>
    </cfRule>
    <cfRule type="cellIs" dxfId="266" priority="10" stopIfTrue="1" operator="equal">
      <formula>"Left"</formula>
    </cfRule>
    <cfRule type="cellIs" dxfId="265" priority="11" stopIfTrue="1" operator="equal">
      <formula>"Incomplete"</formula>
    </cfRule>
    <cfRule type="cellIs" dxfId="264" priority="12" stopIfTrue="1" operator="equal">
      <formula>"Complete"</formula>
    </cfRule>
  </conditionalFormatting>
  <conditionalFormatting sqref="H26">
    <cfRule type="cellIs" dxfId="263" priority="3" stopIfTrue="1" operator="equal">
      <formula>"Dropped"</formula>
    </cfRule>
    <cfRule type="cellIs" dxfId="262" priority="4" stopIfTrue="1" operator="equal">
      <formula>"Left"</formula>
    </cfRule>
    <cfRule type="cellIs" dxfId="261" priority="5" stopIfTrue="1" operator="equal">
      <formula>"Incomplete"</formula>
    </cfRule>
    <cfRule type="cellIs" dxfId="260" priority="6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6"/>
  <sheetViews>
    <sheetView workbookViewId="0">
      <selection activeCell="B113" sqref="B113:H152"/>
    </sheetView>
  </sheetViews>
  <sheetFormatPr defaultRowHeight="15.75" x14ac:dyDescent="0.25"/>
  <cols>
    <col min="1" max="1" width="6.140625" style="192" customWidth="1"/>
    <col min="2" max="2" width="12.5703125" style="193" bestFit="1" customWidth="1"/>
    <col min="3" max="3" width="8" style="194" customWidth="1"/>
    <col min="4" max="4" width="30" style="195" customWidth="1"/>
    <col min="5" max="5" width="27.42578125" style="196" hidden="1" customWidth="1"/>
    <col min="6" max="6" width="2.28515625" style="197" hidden="1" customWidth="1"/>
    <col min="7" max="7" width="5" style="177" hidden="1" customWidth="1"/>
    <col min="8" max="8" width="12.28515625" style="192" customWidth="1"/>
    <col min="9" max="9" width="2" style="192" hidden="1" customWidth="1"/>
    <col min="10" max="10" width="6.140625" style="192" hidden="1" customWidth="1"/>
    <col min="11" max="11" width="25.28515625" style="198" bestFit="1" customWidth="1"/>
    <col min="12" max="12" width="11" style="177" hidden="1" customWidth="1"/>
    <col min="13" max="16384" width="9.140625" style="177"/>
  </cols>
  <sheetData>
    <row r="1" spans="1:12" ht="24.75" x14ac:dyDescent="0.5">
      <c r="A1" s="725" t="s">
        <v>297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</row>
    <row r="2" spans="1:12" ht="30.75" thickBot="1" x14ac:dyDescent="0.65">
      <c r="A2" s="720" t="s">
        <v>42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</row>
    <row r="3" spans="1:12" s="182" customFormat="1" ht="12.75" customHeight="1" x14ac:dyDescent="0.2">
      <c r="A3" s="710" t="s">
        <v>1689</v>
      </c>
      <c r="B3" s="721" t="s">
        <v>87</v>
      </c>
      <c r="C3" s="723" t="s">
        <v>299</v>
      </c>
      <c r="D3" s="714" t="s">
        <v>89</v>
      </c>
      <c r="E3" s="716" t="s">
        <v>90</v>
      </c>
      <c r="F3" s="178" t="s">
        <v>300</v>
      </c>
      <c r="G3" s="179"/>
      <c r="H3" s="718" t="s">
        <v>301</v>
      </c>
      <c r="I3" s="180"/>
      <c r="J3" s="181" t="s">
        <v>93</v>
      </c>
      <c r="K3" s="708" t="s">
        <v>94</v>
      </c>
    </row>
    <row r="4" spans="1:12" s="182" customFormat="1" ht="13.5" thickBot="1" x14ac:dyDescent="0.25">
      <c r="A4" s="711"/>
      <c r="B4" s="722"/>
      <c r="C4" s="724"/>
      <c r="D4" s="715"/>
      <c r="E4" s="717"/>
      <c r="F4" s="183" t="s">
        <v>95</v>
      </c>
      <c r="G4" s="184"/>
      <c r="H4" s="719"/>
      <c r="I4" s="185"/>
      <c r="J4" s="186" t="s">
        <v>96</v>
      </c>
      <c r="K4" s="709"/>
    </row>
    <row r="5" spans="1:12" ht="24" x14ac:dyDescent="0.2">
      <c r="A5" s="187">
        <f t="shared" ref="A5:A68" si="0">+A4+1</f>
        <v>1</v>
      </c>
      <c r="B5" s="615" t="s">
        <v>1690</v>
      </c>
      <c r="C5" s="616">
        <v>67700</v>
      </c>
      <c r="D5" s="617" t="s">
        <v>1691</v>
      </c>
      <c r="E5" s="96" t="s">
        <v>1692</v>
      </c>
      <c r="F5" s="96" t="s">
        <v>141</v>
      </c>
      <c r="G5" s="188">
        <f t="shared" ref="G5:G36" si="1">+IF(F5="M",1,IF(F5="f",2,IF(F5="Civ",3,"Error")))</f>
        <v>1</v>
      </c>
      <c r="H5" s="189" t="s">
        <v>101</v>
      </c>
      <c r="I5" s="188">
        <f t="shared" ref="I5:I68" si="2">+IF(H5="Studying",5,IF(H5="Complete",1,IF(H5="Incomplete",2,IF(H5="Left",3,IF(H5="Dropped",4,"Error")))))</f>
        <v>1</v>
      </c>
      <c r="J5" s="188" t="e">
        <f>+IF(#REF!="Issued",1,IF(#REF!="Not Issued",2,"Nil"))</f>
        <v>#REF!</v>
      </c>
      <c r="K5" s="232"/>
      <c r="L5" s="96" t="s">
        <v>1693</v>
      </c>
    </row>
    <row r="6" spans="1:12" ht="15.95" customHeight="1" x14ac:dyDescent="0.2">
      <c r="A6" s="187">
        <f t="shared" si="0"/>
        <v>2</v>
      </c>
      <c r="B6" s="615" t="s">
        <v>1694</v>
      </c>
      <c r="C6" s="616">
        <v>67701</v>
      </c>
      <c r="D6" s="617" t="s">
        <v>1695</v>
      </c>
      <c r="E6" s="96" t="s">
        <v>1696</v>
      </c>
      <c r="F6" s="96" t="s">
        <v>141</v>
      </c>
      <c r="G6" s="188">
        <f t="shared" si="1"/>
        <v>1</v>
      </c>
      <c r="H6" s="189" t="s">
        <v>101</v>
      </c>
      <c r="I6" s="188">
        <f t="shared" si="2"/>
        <v>1</v>
      </c>
      <c r="J6" s="188" t="e">
        <f>+IF(#REF!="Issued",1,IF(#REF!="Not Issued",2,"Nil"))</f>
        <v>#REF!</v>
      </c>
      <c r="K6" s="232"/>
      <c r="L6" s="96" t="s">
        <v>1697</v>
      </c>
    </row>
    <row r="7" spans="1:12" ht="15.95" customHeight="1" x14ac:dyDescent="0.2">
      <c r="A7" s="187">
        <f t="shared" si="0"/>
        <v>3</v>
      </c>
      <c r="B7" s="615" t="s">
        <v>1714</v>
      </c>
      <c r="C7" s="616">
        <v>67706</v>
      </c>
      <c r="D7" s="617" t="s">
        <v>1715</v>
      </c>
      <c r="E7" s="96" t="s">
        <v>1716</v>
      </c>
      <c r="F7" s="96" t="s">
        <v>166</v>
      </c>
      <c r="G7" s="188">
        <f t="shared" si="1"/>
        <v>2</v>
      </c>
      <c r="H7" s="189" t="s">
        <v>101</v>
      </c>
      <c r="I7" s="188">
        <f t="shared" si="2"/>
        <v>1</v>
      </c>
      <c r="J7" s="188" t="e">
        <f>+IF(#REF!="Issued",1,IF(#REF!="Not Issued",2,"Nil"))</f>
        <v>#REF!</v>
      </c>
      <c r="K7" s="232"/>
      <c r="L7" s="96" t="s">
        <v>1701</v>
      </c>
    </row>
    <row r="8" spans="1:12" ht="15.95" customHeight="1" x14ac:dyDescent="0.2">
      <c r="A8" s="187">
        <f t="shared" si="0"/>
        <v>4</v>
      </c>
      <c r="B8" s="615" t="s">
        <v>1722</v>
      </c>
      <c r="C8" s="616">
        <v>69211</v>
      </c>
      <c r="D8" s="617" t="s">
        <v>1723</v>
      </c>
      <c r="E8" s="96" t="s">
        <v>1724</v>
      </c>
      <c r="F8" s="96" t="s">
        <v>141</v>
      </c>
      <c r="G8" s="188">
        <f t="shared" si="1"/>
        <v>1</v>
      </c>
      <c r="H8" s="189" t="s">
        <v>101</v>
      </c>
      <c r="I8" s="188">
        <f t="shared" si="2"/>
        <v>1</v>
      </c>
      <c r="J8" s="188" t="e">
        <f>+IF(#REF!="Issued",1,IF(#REF!="Not Issued",2,"Nil"))</f>
        <v>#REF!</v>
      </c>
      <c r="K8" s="232"/>
      <c r="L8" s="96" t="s">
        <v>1705</v>
      </c>
    </row>
    <row r="9" spans="1:12" ht="15.95" customHeight="1" x14ac:dyDescent="0.2">
      <c r="A9" s="187">
        <f t="shared" si="0"/>
        <v>5</v>
      </c>
      <c r="B9" s="615" t="s">
        <v>1726</v>
      </c>
      <c r="C9" s="616">
        <v>67707</v>
      </c>
      <c r="D9" s="617" t="s">
        <v>1727</v>
      </c>
      <c r="E9" s="96" t="s">
        <v>517</v>
      </c>
      <c r="F9" s="96" t="s">
        <v>141</v>
      </c>
      <c r="G9" s="188">
        <f t="shared" si="1"/>
        <v>1</v>
      </c>
      <c r="H9" s="189" t="s">
        <v>101</v>
      </c>
      <c r="I9" s="188">
        <f t="shared" si="2"/>
        <v>1</v>
      </c>
      <c r="J9" s="188" t="e">
        <f>+IF(#REF!="Issued",1,IF(#REF!="Not Issued",2,"Nil"))</f>
        <v>#REF!</v>
      </c>
      <c r="K9" s="232"/>
      <c r="L9" s="96" t="s">
        <v>1709</v>
      </c>
    </row>
    <row r="10" spans="1:12" ht="15.95" customHeight="1" x14ac:dyDescent="0.2">
      <c r="A10" s="187">
        <f t="shared" si="0"/>
        <v>6</v>
      </c>
      <c r="B10" s="615" t="s">
        <v>1729</v>
      </c>
      <c r="C10" s="616">
        <v>67708</v>
      </c>
      <c r="D10" s="617" t="s">
        <v>1730</v>
      </c>
      <c r="E10" s="96" t="s">
        <v>1731</v>
      </c>
      <c r="F10" s="96" t="s">
        <v>141</v>
      </c>
      <c r="G10" s="188">
        <f t="shared" si="1"/>
        <v>1</v>
      </c>
      <c r="H10" s="189" t="s">
        <v>101</v>
      </c>
      <c r="I10" s="188">
        <f t="shared" si="2"/>
        <v>1</v>
      </c>
      <c r="J10" s="188" t="e">
        <f>+IF(#REF!="Issued",1,IF(#REF!="Not Issued",2,"Nil"))</f>
        <v>#REF!</v>
      </c>
      <c r="K10" s="232"/>
      <c r="L10" s="96" t="s">
        <v>1713</v>
      </c>
    </row>
    <row r="11" spans="1:12" ht="15.95" customHeight="1" x14ac:dyDescent="0.2">
      <c r="A11" s="187">
        <f t="shared" si="0"/>
        <v>7</v>
      </c>
      <c r="B11" s="615" t="s">
        <v>1733</v>
      </c>
      <c r="C11" s="616">
        <v>67709</v>
      </c>
      <c r="D11" s="617" t="s">
        <v>1734</v>
      </c>
      <c r="E11" s="96" t="s">
        <v>1735</v>
      </c>
      <c r="F11" s="96" t="s">
        <v>166</v>
      </c>
      <c r="G11" s="188">
        <f t="shared" si="1"/>
        <v>2</v>
      </c>
      <c r="H11" s="189" t="s">
        <v>101</v>
      </c>
      <c r="I11" s="188">
        <f t="shared" si="2"/>
        <v>1</v>
      </c>
      <c r="J11" s="188" t="e">
        <f>+IF(#REF!="Issued",1,IF(#REF!="Not Issued",2,"Nil"))</f>
        <v>#REF!</v>
      </c>
      <c r="K11" s="232"/>
      <c r="L11" s="96" t="s">
        <v>1717</v>
      </c>
    </row>
    <row r="12" spans="1:12" ht="15.95" customHeight="1" x14ac:dyDescent="0.2">
      <c r="A12" s="187">
        <f t="shared" si="0"/>
        <v>8</v>
      </c>
      <c r="B12" s="615" t="s">
        <v>1737</v>
      </c>
      <c r="C12" s="616">
        <v>67710</v>
      </c>
      <c r="D12" s="617" t="s">
        <v>1738</v>
      </c>
      <c r="E12" s="96" t="s">
        <v>1739</v>
      </c>
      <c r="F12" s="96" t="s">
        <v>166</v>
      </c>
      <c r="G12" s="188">
        <f t="shared" si="1"/>
        <v>2</v>
      </c>
      <c r="H12" s="189" t="s">
        <v>101</v>
      </c>
      <c r="I12" s="188">
        <f t="shared" si="2"/>
        <v>1</v>
      </c>
      <c r="J12" s="188" t="e">
        <f>+IF(#REF!="Issued",1,IF(#REF!="Not Issued",2,"Nil"))</f>
        <v>#REF!</v>
      </c>
      <c r="K12" s="232"/>
      <c r="L12" s="96" t="s">
        <v>1721</v>
      </c>
    </row>
    <row r="13" spans="1:12" ht="15.95" customHeight="1" x14ac:dyDescent="0.2">
      <c r="A13" s="187">
        <f t="shared" si="0"/>
        <v>9</v>
      </c>
      <c r="B13" s="615" t="s">
        <v>1744</v>
      </c>
      <c r="C13" s="616">
        <v>67712</v>
      </c>
      <c r="D13" s="617" t="s">
        <v>1745</v>
      </c>
      <c r="E13" s="96" t="s">
        <v>1746</v>
      </c>
      <c r="F13" s="96" t="s">
        <v>141</v>
      </c>
      <c r="G13" s="188">
        <f t="shared" si="1"/>
        <v>1</v>
      </c>
      <c r="H13" s="189" t="s">
        <v>101</v>
      </c>
      <c r="I13" s="188">
        <f t="shared" si="2"/>
        <v>1</v>
      </c>
      <c r="J13" s="188" t="e">
        <f>+IF(#REF!="Issued",1,IF(#REF!="Not Issued",2,"Nil"))</f>
        <v>#REF!</v>
      </c>
      <c r="K13" s="232"/>
      <c r="L13" s="96" t="s">
        <v>1725</v>
      </c>
    </row>
    <row r="14" spans="1:12" ht="15.95" customHeight="1" x14ac:dyDescent="0.2">
      <c r="A14" s="187">
        <f t="shared" si="0"/>
        <v>10</v>
      </c>
      <c r="B14" s="615" t="s">
        <v>1752</v>
      </c>
      <c r="C14" s="616">
        <v>67714</v>
      </c>
      <c r="D14" s="617" t="s">
        <v>1753</v>
      </c>
      <c r="E14" s="96" t="s">
        <v>1754</v>
      </c>
      <c r="F14" s="96" t="s">
        <v>141</v>
      </c>
      <c r="G14" s="188">
        <f t="shared" si="1"/>
        <v>1</v>
      </c>
      <c r="H14" s="189" t="s">
        <v>101</v>
      </c>
      <c r="I14" s="188">
        <f t="shared" si="2"/>
        <v>1</v>
      </c>
      <c r="J14" s="188" t="e">
        <f>+IF(#REF!="Issued",1,IF(#REF!="Not Issued",2,"Nil"))</f>
        <v>#REF!</v>
      </c>
      <c r="K14" s="232"/>
      <c r="L14" s="96" t="s">
        <v>1728</v>
      </c>
    </row>
    <row r="15" spans="1:12" ht="15.75" customHeight="1" x14ac:dyDescent="0.2">
      <c r="A15" s="187">
        <f t="shared" si="0"/>
        <v>11</v>
      </c>
      <c r="B15" s="615" t="s">
        <v>1756</v>
      </c>
      <c r="C15" s="616">
        <v>67715</v>
      </c>
      <c r="D15" s="617" t="s">
        <v>1757</v>
      </c>
      <c r="E15" s="96" t="s">
        <v>1758</v>
      </c>
      <c r="F15" s="96" t="s">
        <v>141</v>
      </c>
      <c r="G15" s="188">
        <f t="shared" si="1"/>
        <v>1</v>
      </c>
      <c r="H15" s="189" t="s">
        <v>101</v>
      </c>
      <c r="I15" s="188">
        <f t="shared" si="2"/>
        <v>1</v>
      </c>
      <c r="J15" s="188" t="e">
        <f>+IF(#REF!="Issued",1,IF(#REF!="Not Issued",2,"Nil"))</f>
        <v>#REF!</v>
      </c>
      <c r="K15" s="232"/>
      <c r="L15" s="96" t="s">
        <v>1732</v>
      </c>
    </row>
    <row r="16" spans="1:12" ht="15" customHeight="1" x14ac:dyDescent="0.2">
      <c r="A16" s="187">
        <f t="shared" si="0"/>
        <v>12</v>
      </c>
      <c r="B16" s="615" t="s">
        <v>1760</v>
      </c>
      <c r="C16" s="616">
        <v>67716</v>
      </c>
      <c r="D16" s="617" t="s">
        <v>1761</v>
      </c>
      <c r="E16" s="96" t="s">
        <v>1762</v>
      </c>
      <c r="F16" s="96" t="s">
        <v>141</v>
      </c>
      <c r="G16" s="188">
        <f t="shared" si="1"/>
        <v>1</v>
      </c>
      <c r="H16" s="189" t="s">
        <v>101</v>
      </c>
      <c r="I16" s="188">
        <f t="shared" si="2"/>
        <v>1</v>
      </c>
      <c r="J16" s="188" t="e">
        <f>+IF(#REF!="Issued",1,IF(#REF!="Not Issued",2,"Nil"))</f>
        <v>#REF!</v>
      </c>
      <c r="K16" s="232"/>
      <c r="L16" s="96" t="s">
        <v>1736</v>
      </c>
    </row>
    <row r="17" spans="1:12" ht="15.95" customHeight="1" x14ac:dyDescent="0.2">
      <c r="A17" s="187">
        <f t="shared" si="0"/>
        <v>13</v>
      </c>
      <c r="B17" s="615" t="s">
        <v>1764</v>
      </c>
      <c r="C17" s="616">
        <v>67717</v>
      </c>
      <c r="D17" s="617" t="s">
        <v>1765</v>
      </c>
      <c r="E17" s="96" t="s">
        <v>1766</v>
      </c>
      <c r="F17" s="96" t="s">
        <v>141</v>
      </c>
      <c r="G17" s="188">
        <f t="shared" si="1"/>
        <v>1</v>
      </c>
      <c r="H17" s="189" t="s">
        <v>101</v>
      </c>
      <c r="I17" s="188">
        <f t="shared" si="2"/>
        <v>1</v>
      </c>
      <c r="J17" s="188" t="e">
        <f>+IF(#REF!="Issued",1,IF(#REF!="Not Issued",2,"Nil"))</f>
        <v>#REF!</v>
      </c>
      <c r="K17" s="232"/>
      <c r="L17" s="96" t="s">
        <v>1740</v>
      </c>
    </row>
    <row r="18" spans="1:12" ht="15.95" customHeight="1" x14ac:dyDescent="0.2">
      <c r="A18" s="187">
        <f t="shared" si="0"/>
        <v>14</v>
      </c>
      <c r="B18" s="615" t="s">
        <v>1768</v>
      </c>
      <c r="C18" s="616">
        <v>67718</v>
      </c>
      <c r="D18" s="617" t="s">
        <v>1769</v>
      </c>
      <c r="E18" s="96" t="s">
        <v>1770</v>
      </c>
      <c r="F18" s="96" t="s">
        <v>166</v>
      </c>
      <c r="G18" s="188">
        <f t="shared" si="1"/>
        <v>2</v>
      </c>
      <c r="H18" s="189" t="s">
        <v>101</v>
      </c>
      <c r="I18" s="188">
        <f t="shared" si="2"/>
        <v>1</v>
      </c>
      <c r="J18" s="188" t="e">
        <f>+IF(#REF!="Issued",1,IF(#REF!="Not Issued",2,"Nil"))</f>
        <v>#REF!</v>
      </c>
      <c r="K18" s="247"/>
      <c r="L18" s="96" t="s">
        <v>1743</v>
      </c>
    </row>
    <row r="19" spans="1:12" ht="15.95" customHeight="1" x14ac:dyDescent="0.2">
      <c r="A19" s="187">
        <f t="shared" si="0"/>
        <v>15</v>
      </c>
      <c r="B19" s="615" t="s">
        <v>1772</v>
      </c>
      <c r="C19" s="616">
        <v>67719</v>
      </c>
      <c r="D19" s="617" t="s">
        <v>1773</v>
      </c>
      <c r="E19" s="96" t="s">
        <v>1774</v>
      </c>
      <c r="F19" s="96" t="s">
        <v>141</v>
      </c>
      <c r="G19" s="188">
        <f t="shared" si="1"/>
        <v>1</v>
      </c>
      <c r="H19" s="189" t="s">
        <v>101</v>
      </c>
      <c r="I19" s="188">
        <f t="shared" si="2"/>
        <v>1</v>
      </c>
      <c r="J19" s="188" t="e">
        <f>+IF(#REF!="Issued",1,IF(#REF!="Not Issued",2,"Nil"))</f>
        <v>#REF!</v>
      </c>
      <c r="K19" s="232"/>
      <c r="L19" s="96" t="s">
        <v>1747</v>
      </c>
    </row>
    <row r="20" spans="1:12" ht="15.95" customHeight="1" x14ac:dyDescent="0.2">
      <c r="A20" s="187">
        <f t="shared" si="0"/>
        <v>16</v>
      </c>
      <c r="B20" s="615" t="s">
        <v>1776</v>
      </c>
      <c r="C20" s="616">
        <v>67720</v>
      </c>
      <c r="D20" s="617" t="s">
        <v>1777</v>
      </c>
      <c r="E20" s="96" t="s">
        <v>1778</v>
      </c>
      <c r="F20" s="96" t="s">
        <v>141</v>
      </c>
      <c r="G20" s="188">
        <f t="shared" si="1"/>
        <v>1</v>
      </c>
      <c r="H20" s="189" t="s">
        <v>101</v>
      </c>
      <c r="I20" s="188">
        <f t="shared" si="2"/>
        <v>1</v>
      </c>
      <c r="J20" s="188" t="e">
        <f>+IF(#REF!="Issued",1,IF(#REF!="Not Issued",2,"Nil"))</f>
        <v>#REF!</v>
      </c>
      <c r="K20" s="232"/>
      <c r="L20" s="96" t="s">
        <v>1751</v>
      </c>
    </row>
    <row r="21" spans="1:12" ht="15.95" customHeight="1" x14ac:dyDescent="0.2">
      <c r="A21" s="187">
        <f t="shared" si="0"/>
        <v>17</v>
      </c>
      <c r="B21" s="615" t="s">
        <v>1780</v>
      </c>
      <c r="C21" s="616">
        <v>67721</v>
      </c>
      <c r="D21" s="617" t="s">
        <v>1781</v>
      </c>
      <c r="E21" s="96" t="s">
        <v>1782</v>
      </c>
      <c r="F21" s="96" t="s">
        <v>141</v>
      </c>
      <c r="G21" s="188">
        <f t="shared" si="1"/>
        <v>1</v>
      </c>
      <c r="H21" s="189" t="s">
        <v>101</v>
      </c>
      <c r="I21" s="188">
        <f t="shared" si="2"/>
        <v>1</v>
      </c>
      <c r="J21" s="188" t="e">
        <f>+IF(#REF!="Issued",1,IF(#REF!="Not Issued",2,"Nil"))</f>
        <v>#REF!</v>
      </c>
      <c r="K21" s="232"/>
      <c r="L21" s="96" t="s">
        <v>1755</v>
      </c>
    </row>
    <row r="22" spans="1:12" ht="15.95" customHeight="1" x14ac:dyDescent="0.2">
      <c r="A22" s="187">
        <f t="shared" si="0"/>
        <v>18</v>
      </c>
      <c r="B22" s="615" t="s">
        <v>1788</v>
      </c>
      <c r="C22" s="616">
        <v>67723</v>
      </c>
      <c r="D22" s="617" t="s">
        <v>1789</v>
      </c>
      <c r="E22" s="96" t="s">
        <v>1790</v>
      </c>
      <c r="F22" s="96" t="s">
        <v>141</v>
      </c>
      <c r="G22" s="188">
        <f t="shared" si="1"/>
        <v>1</v>
      </c>
      <c r="H22" s="189" t="s">
        <v>101</v>
      </c>
      <c r="I22" s="188">
        <f t="shared" si="2"/>
        <v>1</v>
      </c>
      <c r="J22" s="188" t="e">
        <f>+IF(#REF!="Issued",1,IF(#REF!="Not Issued",2,"Nil"))</f>
        <v>#REF!</v>
      </c>
      <c r="K22" s="232"/>
      <c r="L22" s="96" t="s">
        <v>1759</v>
      </c>
    </row>
    <row r="23" spans="1:12" ht="15.95" customHeight="1" x14ac:dyDescent="0.2">
      <c r="A23" s="187">
        <f t="shared" si="0"/>
        <v>19</v>
      </c>
      <c r="B23" s="615" t="s">
        <v>1792</v>
      </c>
      <c r="C23" s="616">
        <v>67724</v>
      </c>
      <c r="D23" s="617" t="s">
        <v>1793</v>
      </c>
      <c r="E23" s="96" t="s">
        <v>1794</v>
      </c>
      <c r="F23" s="96" t="s">
        <v>166</v>
      </c>
      <c r="G23" s="188">
        <f t="shared" si="1"/>
        <v>2</v>
      </c>
      <c r="H23" s="189" t="s">
        <v>101</v>
      </c>
      <c r="I23" s="188">
        <f t="shared" si="2"/>
        <v>1</v>
      </c>
      <c r="J23" s="188" t="e">
        <f>+IF(#REF!="Issued",1,IF(#REF!="Not Issued",2,"Nil"))</f>
        <v>#REF!</v>
      </c>
      <c r="K23" s="232"/>
      <c r="L23" s="96" t="s">
        <v>1763</v>
      </c>
    </row>
    <row r="24" spans="1:12" ht="15.95" customHeight="1" x14ac:dyDescent="0.2">
      <c r="A24" s="187">
        <f t="shared" si="0"/>
        <v>20</v>
      </c>
      <c r="B24" s="615" t="s">
        <v>1796</v>
      </c>
      <c r="C24" s="616">
        <v>67725</v>
      </c>
      <c r="D24" s="617" t="s">
        <v>1797</v>
      </c>
      <c r="E24" s="96" t="s">
        <v>1798</v>
      </c>
      <c r="F24" s="96" t="s">
        <v>141</v>
      </c>
      <c r="G24" s="188">
        <f t="shared" si="1"/>
        <v>1</v>
      </c>
      <c r="H24" s="189" t="s">
        <v>101</v>
      </c>
      <c r="I24" s="188">
        <f t="shared" si="2"/>
        <v>1</v>
      </c>
      <c r="J24" s="188" t="e">
        <f>+IF(#REF!="Issued",1,IF(#REF!="Not Issued",2,"Nil"))</f>
        <v>#REF!</v>
      </c>
      <c r="K24" s="232"/>
      <c r="L24" s="96" t="s">
        <v>1767</v>
      </c>
    </row>
    <row r="25" spans="1:12" ht="15.95" customHeight="1" x14ac:dyDescent="0.2">
      <c r="A25" s="187">
        <f t="shared" si="0"/>
        <v>21</v>
      </c>
      <c r="B25" s="615" t="s">
        <v>1808</v>
      </c>
      <c r="C25" s="616">
        <v>67728</v>
      </c>
      <c r="D25" s="617" t="s">
        <v>1809</v>
      </c>
      <c r="E25" s="96" t="s">
        <v>1810</v>
      </c>
      <c r="F25" s="96" t="s">
        <v>141</v>
      </c>
      <c r="G25" s="188">
        <f t="shared" si="1"/>
        <v>1</v>
      </c>
      <c r="H25" s="189" t="s">
        <v>101</v>
      </c>
      <c r="I25" s="188">
        <f t="shared" si="2"/>
        <v>1</v>
      </c>
      <c r="J25" s="188" t="e">
        <f>+IF(#REF!="Issued",1,IF(#REF!="Not Issued",2,"Nil"))</f>
        <v>#REF!</v>
      </c>
      <c r="K25" s="232"/>
      <c r="L25" s="96" t="s">
        <v>1771</v>
      </c>
    </row>
    <row r="26" spans="1:12" ht="15.95" customHeight="1" x14ac:dyDescent="0.2">
      <c r="A26" s="187">
        <f t="shared" si="0"/>
        <v>22</v>
      </c>
      <c r="B26" s="615" t="s">
        <v>1816</v>
      </c>
      <c r="C26" s="616">
        <v>67730</v>
      </c>
      <c r="D26" s="617" t="s">
        <v>1817</v>
      </c>
      <c r="E26" s="96" t="s">
        <v>1818</v>
      </c>
      <c r="F26" s="96" t="s">
        <v>166</v>
      </c>
      <c r="G26" s="188">
        <f t="shared" si="1"/>
        <v>2</v>
      </c>
      <c r="H26" s="189" t="s">
        <v>101</v>
      </c>
      <c r="I26" s="188">
        <f t="shared" si="2"/>
        <v>1</v>
      </c>
      <c r="J26" s="188" t="e">
        <f>+IF(#REF!="Issued",1,IF(#REF!="Not Issued",2,"Nil"))</f>
        <v>#REF!</v>
      </c>
      <c r="K26" s="232"/>
      <c r="L26" s="96" t="s">
        <v>1775</v>
      </c>
    </row>
    <row r="27" spans="1:12" ht="15.95" customHeight="1" x14ac:dyDescent="0.2">
      <c r="A27" s="187">
        <f t="shared" si="0"/>
        <v>23</v>
      </c>
      <c r="B27" s="615" t="s">
        <v>1820</v>
      </c>
      <c r="C27" s="616">
        <v>67731</v>
      </c>
      <c r="D27" s="617" t="s">
        <v>1821</v>
      </c>
      <c r="E27" s="96" t="s">
        <v>517</v>
      </c>
      <c r="F27" s="96" t="s">
        <v>141</v>
      </c>
      <c r="G27" s="188">
        <f t="shared" si="1"/>
        <v>1</v>
      </c>
      <c r="H27" s="189" t="s">
        <v>101</v>
      </c>
      <c r="I27" s="188">
        <f t="shared" si="2"/>
        <v>1</v>
      </c>
      <c r="J27" s="188" t="e">
        <f>+IF(#REF!="Issued",1,IF(#REF!="Not Issued",2,"Nil"))</f>
        <v>#REF!</v>
      </c>
      <c r="K27" s="232"/>
      <c r="L27" s="96" t="s">
        <v>1779</v>
      </c>
    </row>
    <row r="28" spans="1:12" ht="15.95" customHeight="1" x14ac:dyDescent="0.2">
      <c r="A28" s="187">
        <f t="shared" si="0"/>
        <v>24</v>
      </c>
      <c r="B28" s="615" t="s">
        <v>1827</v>
      </c>
      <c r="C28" s="616">
        <v>67733</v>
      </c>
      <c r="D28" s="617" t="s">
        <v>1828</v>
      </c>
      <c r="E28" s="96" t="s">
        <v>1829</v>
      </c>
      <c r="F28" s="96" t="s">
        <v>141</v>
      </c>
      <c r="G28" s="188">
        <f t="shared" si="1"/>
        <v>1</v>
      </c>
      <c r="H28" s="189" t="s">
        <v>101</v>
      </c>
      <c r="I28" s="188">
        <f t="shared" si="2"/>
        <v>1</v>
      </c>
      <c r="J28" s="188" t="e">
        <f>+IF(#REF!="Issued",1,IF(#REF!="Not Issued",2,"Nil"))</f>
        <v>#REF!</v>
      </c>
      <c r="K28" s="232"/>
      <c r="L28" s="96" t="s">
        <v>1783</v>
      </c>
    </row>
    <row r="29" spans="1:12" ht="15.95" customHeight="1" x14ac:dyDescent="0.2">
      <c r="A29" s="187">
        <f t="shared" si="0"/>
        <v>25</v>
      </c>
      <c r="B29" s="615" t="s">
        <v>1831</v>
      </c>
      <c r="C29" s="616">
        <v>67734</v>
      </c>
      <c r="D29" s="617" t="s">
        <v>1832</v>
      </c>
      <c r="E29" s="96" t="s">
        <v>1833</v>
      </c>
      <c r="F29" s="96" t="s">
        <v>141</v>
      </c>
      <c r="G29" s="188">
        <f t="shared" si="1"/>
        <v>1</v>
      </c>
      <c r="H29" s="189" t="s">
        <v>101</v>
      </c>
      <c r="I29" s="188">
        <f t="shared" si="2"/>
        <v>1</v>
      </c>
      <c r="J29" s="188" t="e">
        <f>+IF(#REF!="Issued",1,IF(#REF!="Not Issued",2,"Nil"))</f>
        <v>#REF!</v>
      </c>
      <c r="K29" s="232"/>
      <c r="L29" s="96" t="s">
        <v>1787</v>
      </c>
    </row>
    <row r="30" spans="1:12" ht="15.95" customHeight="1" x14ac:dyDescent="0.2">
      <c r="A30" s="187">
        <f t="shared" si="0"/>
        <v>26</v>
      </c>
      <c r="B30" s="615" t="s">
        <v>1835</v>
      </c>
      <c r="C30" s="616">
        <v>67735</v>
      </c>
      <c r="D30" s="617" t="s">
        <v>1836</v>
      </c>
      <c r="E30" s="96" t="s">
        <v>1837</v>
      </c>
      <c r="F30" s="96" t="s">
        <v>141</v>
      </c>
      <c r="G30" s="188">
        <f t="shared" si="1"/>
        <v>1</v>
      </c>
      <c r="H30" s="189" t="s">
        <v>101</v>
      </c>
      <c r="I30" s="188">
        <f t="shared" si="2"/>
        <v>1</v>
      </c>
      <c r="J30" s="188" t="e">
        <f>+IF(#REF!="Issued",1,IF(#REF!="Not Issued",2,"Nil"))</f>
        <v>#REF!</v>
      </c>
      <c r="K30" s="232"/>
      <c r="L30" s="96" t="s">
        <v>1791</v>
      </c>
    </row>
    <row r="31" spans="1:12" ht="15.95" customHeight="1" x14ac:dyDescent="0.2">
      <c r="A31" s="187">
        <f t="shared" si="0"/>
        <v>27</v>
      </c>
      <c r="B31" s="615" t="s">
        <v>1839</v>
      </c>
      <c r="C31" s="616">
        <v>67736</v>
      </c>
      <c r="D31" s="617" t="s">
        <v>1840</v>
      </c>
      <c r="E31" s="96" t="s">
        <v>1841</v>
      </c>
      <c r="F31" s="96" t="s">
        <v>166</v>
      </c>
      <c r="G31" s="188">
        <f t="shared" si="1"/>
        <v>2</v>
      </c>
      <c r="H31" s="189" t="s">
        <v>101</v>
      </c>
      <c r="I31" s="188">
        <f t="shared" si="2"/>
        <v>1</v>
      </c>
      <c r="J31" s="188" t="e">
        <f>+IF(#REF!="Issued",1,IF(#REF!="Not Issued",2,"Nil"))</f>
        <v>#REF!</v>
      </c>
      <c r="K31" s="232"/>
      <c r="L31" s="96" t="s">
        <v>1795</v>
      </c>
    </row>
    <row r="32" spans="1:12" ht="15.95" customHeight="1" x14ac:dyDescent="0.2">
      <c r="A32" s="187">
        <f t="shared" si="0"/>
        <v>28</v>
      </c>
      <c r="B32" s="615" t="s">
        <v>1847</v>
      </c>
      <c r="C32" s="616">
        <v>67737</v>
      </c>
      <c r="D32" s="617" t="s">
        <v>1848</v>
      </c>
      <c r="E32" s="96" t="s">
        <v>1849</v>
      </c>
      <c r="F32" s="96" t="s">
        <v>141</v>
      </c>
      <c r="G32" s="188">
        <f t="shared" si="1"/>
        <v>1</v>
      </c>
      <c r="H32" s="189" t="s">
        <v>101</v>
      </c>
      <c r="I32" s="188">
        <f t="shared" si="2"/>
        <v>1</v>
      </c>
      <c r="J32" s="188" t="e">
        <f>+IF(#REF!="Issued",1,IF(#REF!="Not Issued",2,"Nil"))</f>
        <v>#REF!</v>
      </c>
      <c r="K32" s="232"/>
      <c r="L32" s="96" t="s">
        <v>1799</v>
      </c>
    </row>
    <row r="33" spans="1:12" ht="15.95" customHeight="1" x14ac:dyDescent="0.2">
      <c r="A33" s="187">
        <f t="shared" si="0"/>
        <v>29</v>
      </c>
      <c r="B33" s="615" t="s">
        <v>1859</v>
      </c>
      <c r="C33" s="616">
        <v>67739</v>
      </c>
      <c r="D33" s="617" t="s">
        <v>1860</v>
      </c>
      <c r="E33" s="96" t="s">
        <v>1861</v>
      </c>
      <c r="F33" s="96" t="s">
        <v>166</v>
      </c>
      <c r="G33" s="188">
        <f t="shared" si="1"/>
        <v>2</v>
      </c>
      <c r="H33" s="189" t="s">
        <v>101</v>
      </c>
      <c r="I33" s="188">
        <f t="shared" si="2"/>
        <v>1</v>
      </c>
      <c r="J33" s="188" t="e">
        <f>+IF(#REF!="Issued",1,IF(#REF!="Not Issued",2,"Nil"))</f>
        <v>#REF!</v>
      </c>
      <c r="K33" s="232"/>
      <c r="L33" s="96" t="s">
        <v>1803</v>
      </c>
    </row>
    <row r="34" spans="1:12" ht="15.95" customHeight="1" x14ac:dyDescent="0.2">
      <c r="A34" s="187">
        <f t="shared" si="0"/>
        <v>30</v>
      </c>
      <c r="B34" s="615" t="s">
        <v>1867</v>
      </c>
      <c r="C34" s="616">
        <v>67741</v>
      </c>
      <c r="D34" s="617" t="s">
        <v>1868</v>
      </c>
      <c r="E34" s="96" t="s">
        <v>1543</v>
      </c>
      <c r="F34" s="96" t="s">
        <v>141</v>
      </c>
      <c r="G34" s="188">
        <f t="shared" si="1"/>
        <v>1</v>
      </c>
      <c r="H34" s="189" t="s">
        <v>101</v>
      </c>
      <c r="I34" s="188">
        <f t="shared" si="2"/>
        <v>1</v>
      </c>
      <c r="J34" s="188" t="e">
        <f>+IF(#REF!="Issued",1,IF(#REF!="Not Issued",2,"Nil"))</f>
        <v>#REF!</v>
      </c>
      <c r="K34" s="232"/>
      <c r="L34" s="96" t="s">
        <v>1807</v>
      </c>
    </row>
    <row r="35" spans="1:12" ht="15.95" customHeight="1" x14ac:dyDescent="0.2">
      <c r="A35" s="187">
        <f t="shared" si="0"/>
        <v>31</v>
      </c>
      <c r="B35" s="615" t="s">
        <v>1878</v>
      </c>
      <c r="C35" s="616">
        <v>67743</v>
      </c>
      <c r="D35" s="617" t="s">
        <v>1879</v>
      </c>
      <c r="E35" s="96" t="s">
        <v>1880</v>
      </c>
      <c r="F35" s="96" t="s">
        <v>141</v>
      </c>
      <c r="G35" s="188">
        <f t="shared" si="1"/>
        <v>1</v>
      </c>
      <c r="H35" s="189" t="s">
        <v>101</v>
      </c>
      <c r="I35" s="188">
        <f t="shared" si="2"/>
        <v>1</v>
      </c>
      <c r="J35" s="188" t="e">
        <f>+IF(#REF!="Issued",1,IF(#REF!="Not Issued",2,"Nil"))</f>
        <v>#REF!</v>
      </c>
      <c r="K35" s="232"/>
      <c r="L35" s="96" t="s">
        <v>1811</v>
      </c>
    </row>
    <row r="36" spans="1:12" ht="15.95" customHeight="1" x14ac:dyDescent="0.2">
      <c r="A36" s="187">
        <f t="shared" si="0"/>
        <v>32</v>
      </c>
      <c r="B36" s="615" t="s">
        <v>1882</v>
      </c>
      <c r="C36" s="616">
        <v>67744</v>
      </c>
      <c r="D36" s="617" t="s">
        <v>1883</v>
      </c>
      <c r="E36" s="96" t="s">
        <v>1884</v>
      </c>
      <c r="F36" s="96" t="s">
        <v>141</v>
      </c>
      <c r="G36" s="188">
        <f t="shared" si="1"/>
        <v>1</v>
      </c>
      <c r="H36" s="189" t="s">
        <v>101</v>
      </c>
      <c r="I36" s="188">
        <f t="shared" si="2"/>
        <v>1</v>
      </c>
      <c r="J36" s="188" t="e">
        <f>+IF(#REF!="Issued",1,IF(#REF!="Not Issued",2,"Nil"))</f>
        <v>#REF!</v>
      </c>
      <c r="K36" s="232"/>
      <c r="L36" s="96" t="s">
        <v>1815</v>
      </c>
    </row>
    <row r="37" spans="1:12" ht="15.95" customHeight="1" x14ac:dyDescent="0.2">
      <c r="A37" s="187">
        <f t="shared" si="0"/>
        <v>33</v>
      </c>
      <c r="B37" s="615" t="s">
        <v>1886</v>
      </c>
      <c r="C37" s="616">
        <v>67745</v>
      </c>
      <c r="D37" s="617" t="s">
        <v>1887</v>
      </c>
      <c r="E37" s="96" t="s">
        <v>1888</v>
      </c>
      <c r="F37" s="96" t="s">
        <v>166</v>
      </c>
      <c r="G37" s="188">
        <f t="shared" ref="G37:G68" si="3">+IF(F37="M",1,IF(F37="f",2,IF(F37="Civ",3,"Error")))</f>
        <v>2</v>
      </c>
      <c r="H37" s="189" t="s">
        <v>101</v>
      </c>
      <c r="I37" s="188">
        <f t="shared" si="2"/>
        <v>1</v>
      </c>
      <c r="J37" s="188" t="e">
        <f>+IF(#REF!="Issued",1,IF(#REF!="Not Issued",2,"Nil"))</f>
        <v>#REF!</v>
      </c>
      <c r="K37" s="232"/>
      <c r="L37" s="96" t="s">
        <v>1819</v>
      </c>
    </row>
    <row r="38" spans="1:12" ht="15.95" customHeight="1" x14ac:dyDescent="0.2">
      <c r="A38" s="187">
        <f t="shared" si="0"/>
        <v>34</v>
      </c>
      <c r="B38" s="615" t="s">
        <v>1890</v>
      </c>
      <c r="C38" s="616">
        <v>67746</v>
      </c>
      <c r="D38" s="617" t="s">
        <v>1891</v>
      </c>
      <c r="E38" s="96" t="s">
        <v>1892</v>
      </c>
      <c r="F38" s="96" t="s">
        <v>141</v>
      </c>
      <c r="G38" s="188">
        <f t="shared" si="3"/>
        <v>1</v>
      </c>
      <c r="H38" s="189" t="s">
        <v>101</v>
      </c>
      <c r="I38" s="188">
        <f t="shared" si="2"/>
        <v>1</v>
      </c>
      <c r="J38" s="188" t="e">
        <f>+IF(#REF!="Issued",1,IF(#REF!="Not Issued",2,"Nil"))</f>
        <v>#REF!</v>
      </c>
      <c r="K38" s="232"/>
      <c r="L38" s="96" t="s">
        <v>1822</v>
      </c>
    </row>
    <row r="39" spans="1:12" ht="15.95" customHeight="1" x14ac:dyDescent="0.2">
      <c r="A39" s="187">
        <f t="shared" si="0"/>
        <v>35</v>
      </c>
      <c r="B39" s="615" t="s">
        <v>1894</v>
      </c>
      <c r="C39" s="616">
        <v>68319</v>
      </c>
      <c r="D39" s="617" t="s">
        <v>1895</v>
      </c>
      <c r="E39" s="96" t="s">
        <v>1896</v>
      </c>
      <c r="F39" s="96" t="s">
        <v>141</v>
      </c>
      <c r="G39" s="188">
        <f t="shared" si="3"/>
        <v>1</v>
      </c>
      <c r="H39" s="189" t="s">
        <v>101</v>
      </c>
      <c r="I39" s="188">
        <f t="shared" si="2"/>
        <v>1</v>
      </c>
      <c r="J39" s="188" t="e">
        <f>+IF(#REF!="Issued",1,IF(#REF!="Not Issued",2,"Nil"))</f>
        <v>#REF!</v>
      </c>
      <c r="K39" s="232"/>
      <c r="L39" s="96" t="s">
        <v>1826</v>
      </c>
    </row>
    <row r="40" spans="1:12" ht="15.95" customHeight="1" x14ac:dyDescent="0.2">
      <c r="A40" s="187">
        <f t="shared" si="0"/>
        <v>36</v>
      </c>
      <c r="B40" s="615" t="s">
        <v>1898</v>
      </c>
      <c r="C40" s="616">
        <v>67747</v>
      </c>
      <c r="D40" s="617" t="s">
        <v>1899</v>
      </c>
      <c r="E40" s="96" t="s">
        <v>1900</v>
      </c>
      <c r="F40" s="96" t="s">
        <v>141</v>
      </c>
      <c r="G40" s="188">
        <f t="shared" si="3"/>
        <v>1</v>
      </c>
      <c r="H40" s="189" t="s">
        <v>101</v>
      </c>
      <c r="I40" s="188">
        <f t="shared" si="2"/>
        <v>1</v>
      </c>
      <c r="J40" s="188" t="e">
        <f>+IF(#REF!="Issued",1,IF(#REF!="Not Issued",2,"Nil"))</f>
        <v>#REF!</v>
      </c>
      <c r="K40" s="232"/>
      <c r="L40" s="96" t="s">
        <v>1830</v>
      </c>
    </row>
    <row r="41" spans="1:12" x14ac:dyDescent="0.2">
      <c r="A41" s="187">
        <f t="shared" si="0"/>
        <v>37</v>
      </c>
      <c r="B41" s="615" t="s">
        <v>1902</v>
      </c>
      <c r="C41" s="616">
        <v>67748</v>
      </c>
      <c r="D41" s="617" t="s">
        <v>1903</v>
      </c>
      <c r="E41" s="96" t="s">
        <v>1904</v>
      </c>
      <c r="F41" s="96" t="s">
        <v>141</v>
      </c>
      <c r="G41" s="188">
        <f t="shared" si="3"/>
        <v>1</v>
      </c>
      <c r="H41" s="189" t="s">
        <v>101</v>
      </c>
      <c r="I41" s="188">
        <f t="shared" si="2"/>
        <v>1</v>
      </c>
      <c r="J41" s="188" t="e">
        <f>+IF(#REF!="Issued",1,IF(#REF!="Not Issued",2,"Nil"))</f>
        <v>#REF!</v>
      </c>
      <c r="K41" s="232"/>
      <c r="L41" s="96" t="s">
        <v>1834</v>
      </c>
    </row>
    <row r="42" spans="1:12" ht="15.95" customHeight="1" x14ac:dyDescent="0.2">
      <c r="A42" s="187">
        <f t="shared" si="0"/>
        <v>38</v>
      </c>
      <c r="B42" s="615" t="s">
        <v>1906</v>
      </c>
      <c r="C42" s="616">
        <v>67749</v>
      </c>
      <c r="D42" s="617" t="s">
        <v>1907</v>
      </c>
      <c r="E42" s="96" t="s">
        <v>1908</v>
      </c>
      <c r="F42" s="96" t="s">
        <v>141</v>
      </c>
      <c r="G42" s="188">
        <f t="shared" si="3"/>
        <v>1</v>
      </c>
      <c r="H42" s="189" t="s">
        <v>101</v>
      </c>
      <c r="I42" s="188">
        <f t="shared" si="2"/>
        <v>1</v>
      </c>
      <c r="J42" s="188" t="e">
        <f>+IF(#REF!="Issued",1,IF(#REF!="Not Issued",2,"Nil"))</f>
        <v>#REF!</v>
      </c>
      <c r="K42" s="232"/>
      <c r="L42" s="96" t="s">
        <v>1838</v>
      </c>
    </row>
    <row r="43" spans="1:12" ht="15.95" customHeight="1" x14ac:dyDescent="0.2">
      <c r="A43" s="187">
        <f t="shared" si="0"/>
        <v>39</v>
      </c>
      <c r="B43" s="615" t="s">
        <v>1914</v>
      </c>
      <c r="C43" s="616">
        <v>67751</v>
      </c>
      <c r="D43" s="617" t="s">
        <v>1915</v>
      </c>
      <c r="E43" s="96" t="s">
        <v>1916</v>
      </c>
      <c r="F43" s="96" t="s">
        <v>141</v>
      </c>
      <c r="G43" s="188">
        <f t="shared" si="3"/>
        <v>1</v>
      </c>
      <c r="H43" s="189" t="s">
        <v>101</v>
      </c>
      <c r="I43" s="188">
        <f t="shared" si="2"/>
        <v>1</v>
      </c>
      <c r="J43" s="188" t="e">
        <f>+IF(#REF!="Issued",1,IF(#REF!="Not Issued",2,"Nil"))</f>
        <v>#REF!</v>
      </c>
      <c r="K43" s="232"/>
      <c r="L43" s="96" t="s">
        <v>1842</v>
      </c>
    </row>
    <row r="44" spans="1:12" ht="15.95" customHeight="1" x14ac:dyDescent="0.2">
      <c r="A44" s="187">
        <f t="shared" si="0"/>
        <v>40</v>
      </c>
      <c r="B44" s="615" t="s">
        <v>1922</v>
      </c>
      <c r="C44" s="616">
        <v>68315</v>
      </c>
      <c r="D44" s="617" t="s">
        <v>1923</v>
      </c>
      <c r="E44" s="96" t="s">
        <v>221</v>
      </c>
      <c r="F44" s="96" t="s">
        <v>141</v>
      </c>
      <c r="G44" s="188">
        <f t="shared" si="3"/>
        <v>1</v>
      </c>
      <c r="H44" s="189" t="s">
        <v>101</v>
      </c>
      <c r="I44" s="188">
        <f t="shared" si="2"/>
        <v>1</v>
      </c>
      <c r="J44" s="188" t="e">
        <f>+IF(#REF!="Issued",1,IF(#REF!="Not Issued",2,"Nil"))</f>
        <v>#REF!</v>
      </c>
      <c r="K44" s="232"/>
      <c r="L44" s="96" t="s">
        <v>1846</v>
      </c>
    </row>
    <row r="45" spans="1:12" ht="15.95" customHeight="1" x14ac:dyDescent="0.2">
      <c r="A45" s="187">
        <f t="shared" si="0"/>
        <v>41</v>
      </c>
      <c r="B45" s="615" t="s">
        <v>1928</v>
      </c>
      <c r="C45" s="616">
        <v>67754</v>
      </c>
      <c r="D45" s="617" t="s">
        <v>1929</v>
      </c>
      <c r="E45" s="96" t="s">
        <v>1930</v>
      </c>
      <c r="F45" s="96" t="s">
        <v>141</v>
      </c>
      <c r="G45" s="188">
        <f t="shared" si="3"/>
        <v>1</v>
      </c>
      <c r="H45" s="189" t="s">
        <v>101</v>
      </c>
      <c r="I45" s="188">
        <f t="shared" si="2"/>
        <v>1</v>
      </c>
      <c r="J45" s="188" t="e">
        <f>+IF(#REF!="Issued",1,IF(#REF!="Not Issued",2,"Nil"))</f>
        <v>#REF!</v>
      </c>
      <c r="K45" s="232"/>
      <c r="L45" s="96" t="s">
        <v>1850</v>
      </c>
    </row>
    <row r="46" spans="1:12" ht="15.95" customHeight="1" x14ac:dyDescent="0.2">
      <c r="A46" s="187">
        <f t="shared" si="0"/>
        <v>42</v>
      </c>
      <c r="B46" s="615" t="s">
        <v>1932</v>
      </c>
      <c r="C46" s="616">
        <v>67755</v>
      </c>
      <c r="D46" s="617" t="s">
        <v>1933</v>
      </c>
      <c r="E46" s="96" t="s">
        <v>1934</v>
      </c>
      <c r="F46" s="96" t="s">
        <v>141</v>
      </c>
      <c r="G46" s="188">
        <f t="shared" si="3"/>
        <v>1</v>
      </c>
      <c r="H46" s="189" t="s">
        <v>101</v>
      </c>
      <c r="I46" s="188">
        <f t="shared" si="2"/>
        <v>1</v>
      </c>
      <c r="J46" s="188" t="e">
        <f>+IF(#REF!="Issued",1,IF(#REF!="Not Issued",2,"Nil"))</f>
        <v>#REF!</v>
      </c>
      <c r="K46" s="232"/>
      <c r="L46" s="96" t="s">
        <v>1854</v>
      </c>
    </row>
    <row r="47" spans="1:12" ht="15.95" customHeight="1" x14ac:dyDescent="0.2">
      <c r="A47" s="187">
        <f t="shared" si="0"/>
        <v>43</v>
      </c>
      <c r="B47" s="615" t="s">
        <v>1936</v>
      </c>
      <c r="C47" s="616">
        <v>67756</v>
      </c>
      <c r="D47" s="617" t="s">
        <v>1937</v>
      </c>
      <c r="E47" s="96" t="s">
        <v>98</v>
      </c>
      <c r="F47" s="96" t="s">
        <v>141</v>
      </c>
      <c r="G47" s="188">
        <f t="shared" si="3"/>
        <v>1</v>
      </c>
      <c r="H47" s="189" t="s">
        <v>101</v>
      </c>
      <c r="I47" s="188">
        <f t="shared" si="2"/>
        <v>1</v>
      </c>
      <c r="J47" s="188" t="e">
        <f>+IF(#REF!="Issued",1,IF(#REF!="Not Issued",2,"Nil"))</f>
        <v>#REF!</v>
      </c>
      <c r="K47" s="232"/>
      <c r="L47" s="96" t="s">
        <v>1858</v>
      </c>
    </row>
    <row r="48" spans="1:12" ht="15.95" customHeight="1" x14ac:dyDescent="0.2">
      <c r="A48" s="187">
        <f t="shared" si="0"/>
        <v>44</v>
      </c>
      <c r="B48" s="615" t="s">
        <v>1939</v>
      </c>
      <c r="C48" s="616">
        <v>67757</v>
      </c>
      <c r="D48" s="617" t="s">
        <v>1940</v>
      </c>
      <c r="E48" s="96" t="s">
        <v>1941</v>
      </c>
      <c r="F48" s="96" t="s">
        <v>141</v>
      </c>
      <c r="G48" s="188">
        <f t="shared" si="3"/>
        <v>1</v>
      </c>
      <c r="H48" s="189" t="s">
        <v>101</v>
      </c>
      <c r="I48" s="188">
        <f t="shared" si="2"/>
        <v>1</v>
      </c>
      <c r="J48" s="188" t="e">
        <f>+IF(#REF!="Issued",1,IF(#REF!="Not Issued",2,"Nil"))</f>
        <v>#REF!</v>
      </c>
      <c r="K48" s="232"/>
      <c r="L48" s="96" t="s">
        <v>1862</v>
      </c>
    </row>
    <row r="49" spans="1:12" ht="15.95" customHeight="1" x14ac:dyDescent="0.2">
      <c r="A49" s="187">
        <f t="shared" si="0"/>
        <v>45</v>
      </c>
      <c r="B49" s="615" t="s">
        <v>1943</v>
      </c>
      <c r="C49" s="616">
        <v>67758</v>
      </c>
      <c r="D49" s="617" t="s">
        <v>1944</v>
      </c>
      <c r="E49" s="96" t="s">
        <v>1945</v>
      </c>
      <c r="F49" s="96" t="s">
        <v>141</v>
      </c>
      <c r="G49" s="188">
        <f t="shared" si="3"/>
        <v>1</v>
      </c>
      <c r="H49" s="189" t="s">
        <v>101</v>
      </c>
      <c r="I49" s="188">
        <f t="shared" si="2"/>
        <v>1</v>
      </c>
      <c r="J49" s="188" t="e">
        <f>+IF(#REF!="Issued",1,IF(#REF!="Not Issued",2,"Nil"))</f>
        <v>#REF!</v>
      </c>
      <c r="K49" s="232"/>
      <c r="L49" s="96" t="s">
        <v>1866</v>
      </c>
    </row>
    <row r="50" spans="1:12" ht="15.95" customHeight="1" x14ac:dyDescent="0.2">
      <c r="A50" s="187">
        <f t="shared" si="0"/>
        <v>46</v>
      </c>
      <c r="B50" s="615" t="s">
        <v>1947</v>
      </c>
      <c r="C50" s="616">
        <v>67759</v>
      </c>
      <c r="D50" s="617" t="s">
        <v>1948</v>
      </c>
      <c r="E50" s="96" t="s">
        <v>1949</v>
      </c>
      <c r="F50" s="96" t="s">
        <v>141</v>
      </c>
      <c r="G50" s="188">
        <f t="shared" si="3"/>
        <v>1</v>
      </c>
      <c r="H50" s="189" t="s">
        <v>101</v>
      </c>
      <c r="I50" s="188">
        <f t="shared" si="2"/>
        <v>1</v>
      </c>
      <c r="J50" s="188" t="e">
        <f>+IF(#REF!="Issued",1,IF(#REF!="Not Issued",2,"Nil"))</f>
        <v>#REF!</v>
      </c>
      <c r="K50" s="232"/>
      <c r="L50" s="96" t="s">
        <v>1869</v>
      </c>
    </row>
    <row r="51" spans="1:12" ht="15.95" customHeight="1" x14ac:dyDescent="0.2">
      <c r="A51" s="187">
        <f t="shared" si="0"/>
        <v>47</v>
      </c>
      <c r="B51" s="615" t="s">
        <v>1951</v>
      </c>
      <c r="C51" s="616">
        <v>67760</v>
      </c>
      <c r="D51" s="617" t="s">
        <v>658</v>
      </c>
      <c r="E51" s="96" t="s">
        <v>1952</v>
      </c>
      <c r="F51" s="96" t="s">
        <v>141</v>
      </c>
      <c r="G51" s="188">
        <f t="shared" si="3"/>
        <v>1</v>
      </c>
      <c r="H51" s="189" t="s">
        <v>101</v>
      </c>
      <c r="I51" s="188">
        <f t="shared" si="2"/>
        <v>1</v>
      </c>
      <c r="J51" s="188" t="e">
        <f>+IF(#REF!="Issued",1,IF(#REF!="Not Issued",2,"Nil"))</f>
        <v>#REF!</v>
      </c>
      <c r="K51" s="232"/>
      <c r="L51" s="96" t="s">
        <v>1873</v>
      </c>
    </row>
    <row r="52" spans="1:12" ht="15.95" customHeight="1" x14ac:dyDescent="0.2">
      <c r="A52" s="187">
        <f t="shared" si="0"/>
        <v>48</v>
      </c>
      <c r="B52" s="615" t="s">
        <v>1954</v>
      </c>
      <c r="C52" s="616">
        <v>67761</v>
      </c>
      <c r="D52" s="617" t="s">
        <v>1955</v>
      </c>
      <c r="E52" s="96" t="s">
        <v>1956</v>
      </c>
      <c r="F52" s="96" t="s">
        <v>141</v>
      </c>
      <c r="G52" s="188">
        <f t="shared" si="3"/>
        <v>1</v>
      </c>
      <c r="H52" s="189" t="s">
        <v>101</v>
      </c>
      <c r="I52" s="188">
        <f t="shared" si="2"/>
        <v>1</v>
      </c>
      <c r="J52" s="188" t="e">
        <f>+IF(#REF!="Issued",1,IF(#REF!="Not Issued",2,"Nil"))</f>
        <v>#REF!</v>
      </c>
      <c r="K52" s="232"/>
      <c r="L52" s="96" t="s">
        <v>1877</v>
      </c>
    </row>
    <row r="53" spans="1:12" ht="15.95" customHeight="1" x14ac:dyDescent="0.2">
      <c r="A53" s="187">
        <f t="shared" si="0"/>
        <v>49</v>
      </c>
      <c r="B53" s="615" t="s">
        <v>1958</v>
      </c>
      <c r="C53" s="616">
        <v>67762</v>
      </c>
      <c r="D53" s="617" t="s">
        <v>1959</v>
      </c>
      <c r="E53" s="96" t="s">
        <v>1960</v>
      </c>
      <c r="F53" s="96" t="s">
        <v>166</v>
      </c>
      <c r="G53" s="188">
        <f t="shared" si="3"/>
        <v>2</v>
      </c>
      <c r="H53" s="189" t="s">
        <v>101</v>
      </c>
      <c r="I53" s="188">
        <f t="shared" si="2"/>
        <v>1</v>
      </c>
      <c r="J53" s="188" t="e">
        <f>+IF(#REF!="Issued",1,IF(#REF!="Not Issued",2,"Nil"))</f>
        <v>#REF!</v>
      </c>
      <c r="K53" s="232"/>
      <c r="L53" s="96" t="s">
        <v>1881</v>
      </c>
    </row>
    <row r="54" spans="1:12" ht="15.95" customHeight="1" x14ac:dyDescent="0.2">
      <c r="A54" s="187">
        <f t="shared" si="0"/>
        <v>50</v>
      </c>
      <c r="B54" s="615" t="s">
        <v>1966</v>
      </c>
      <c r="C54" s="616">
        <v>67764</v>
      </c>
      <c r="D54" s="617" t="s">
        <v>1967</v>
      </c>
      <c r="E54" s="96" t="s">
        <v>1968</v>
      </c>
      <c r="F54" s="96" t="s">
        <v>141</v>
      </c>
      <c r="G54" s="188">
        <f t="shared" si="3"/>
        <v>1</v>
      </c>
      <c r="H54" s="189" t="s">
        <v>101</v>
      </c>
      <c r="I54" s="188">
        <f t="shared" si="2"/>
        <v>1</v>
      </c>
      <c r="J54" s="188" t="e">
        <f>+IF(#REF!="Issued",1,IF(#REF!="Not Issued",2,"Nil"))</f>
        <v>#REF!</v>
      </c>
      <c r="K54" s="232"/>
      <c r="L54" s="96" t="s">
        <v>1885</v>
      </c>
    </row>
    <row r="55" spans="1:12" ht="15.95" customHeight="1" x14ac:dyDescent="0.2">
      <c r="A55" s="187">
        <f t="shared" si="0"/>
        <v>51</v>
      </c>
      <c r="B55" s="615" t="s">
        <v>1974</v>
      </c>
      <c r="C55" s="616">
        <v>67766</v>
      </c>
      <c r="D55" s="617" t="s">
        <v>1975</v>
      </c>
      <c r="E55" s="96" t="s">
        <v>1976</v>
      </c>
      <c r="F55" s="96" t="s">
        <v>141</v>
      </c>
      <c r="G55" s="188">
        <f t="shared" si="3"/>
        <v>1</v>
      </c>
      <c r="H55" s="189" t="s">
        <v>101</v>
      </c>
      <c r="I55" s="188">
        <f t="shared" si="2"/>
        <v>1</v>
      </c>
      <c r="J55" s="188" t="e">
        <f>+IF(#REF!="Issued",1,IF(#REF!="Not Issued",2,"Nil"))</f>
        <v>#REF!</v>
      </c>
      <c r="K55" s="232"/>
      <c r="L55" s="96" t="s">
        <v>1889</v>
      </c>
    </row>
    <row r="56" spans="1:12" ht="15.95" customHeight="1" x14ac:dyDescent="0.2">
      <c r="A56" s="187">
        <f t="shared" si="0"/>
        <v>52</v>
      </c>
      <c r="B56" s="615" t="s">
        <v>1978</v>
      </c>
      <c r="C56" s="616">
        <v>67767</v>
      </c>
      <c r="D56" s="617" t="s">
        <v>1979</v>
      </c>
      <c r="E56" s="96" t="s">
        <v>1980</v>
      </c>
      <c r="F56" s="96" t="s">
        <v>166</v>
      </c>
      <c r="G56" s="188">
        <f t="shared" si="3"/>
        <v>2</v>
      </c>
      <c r="H56" s="189" t="s">
        <v>101</v>
      </c>
      <c r="I56" s="188">
        <f t="shared" si="2"/>
        <v>1</v>
      </c>
      <c r="J56" s="188" t="e">
        <f>+IF(#REF!="Issued",1,IF(#REF!="Not Issued",2,"Nil"))</f>
        <v>#REF!</v>
      </c>
      <c r="K56" s="232"/>
      <c r="L56" s="96" t="s">
        <v>1893</v>
      </c>
    </row>
    <row r="57" spans="1:12" ht="15.95" customHeight="1" x14ac:dyDescent="0.2">
      <c r="A57" s="187">
        <f t="shared" si="0"/>
        <v>53</v>
      </c>
      <c r="B57" s="615" t="s">
        <v>1986</v>
      </c>
      <c r="C57" s="616">
        <v>67769</v>
      </c>
      <c r="D57" s="617" t="s">
        <v>1987</v>
      </c>
      <c r="E57" s="96" t="s">
        <v>1988</v>
      </c>
      <c r="F57" s="96" t="s">
        <v>166</v>
      </c>
      <c r="G57" s="188">
        <f t="shared" si="3"/>
        <v>2</v>
      </c>
      <c r="H57" s="189" t="s">
        <v>101</v>
      </c>
      <c r="I57" s="188">
        <f t="shared" si="2"/>
        <v>1</v>
      </c>
      <c r="J57" s="188" t="e">
        <f>+IF(#REF!="Issued",1,IF(#REF!="Not Issued",2,"Nil"))</f>
        <v>#REF!</v>
      </c>
      <c r="K57" s="232"/>
      <c r="L57" s="96" t="s">
        <v>1897</v>
      </c>
    </row>
    <row r="58" spans="1:12" ht="15.95" customHeight="1" x14ac:dyDescent="0.2">
      <c r="A58" s="187">
        <f t="shared" si="0"/>
        <v>54</v>
      </c>
      <c r="B58" s="615" t="s">
        <v>1990</v>
      </c>
      <c r="C58" s="616">
        <v>67770</v>
      </c>
      <c r="D58" s="617" t="s">
        <v>1991</v>
      </c>
      <c r="E58" s="96" t="s">
        <v>1992</v>
      </c>
      <c r="F58" s="96" t="s">
        <v>141</v>
      </c>
      <c r="G58" s="188">
        <f t="shared" si="3"/>
        <v>1</v>
      </c>
      <c r="H58" s="189" t="s">
        <v>101</v>
      </c>
      <c r="I58" s="188">
        <f t="shared" si="2"/>
        <v>1</v>
      </c>
      <c r="J58" s="188" t="e">
        <f>+IF(#REF!="Issued",1,IF(#REF!="Not Issued",2,"Nil"))</f>
        <v>#REF!</v>
      </c>
      <c r="K58" s="232"/>
      <c r="L58" s="96" t="s">
        <v>1901</v>
      </c>
    </row>
    <row r="59" spans="1:12" ht="15.95" customHeight="1" x14ac:dyDescent="0.2">
      <c r="A59" s="187">
        <f t="shared" si="0"/>
        <v>55</v>
      </c>
      <c r="B59" s="615" t="s">
        <v>1994</v>
      </c>
      <c r="C59" s="616">
        <v>67771</v>
      </c>
      <c r="D59" s="617" t="s">
        <v>1995</v>
      </c>
      <c r="E59" s="96" t="s">
        <v>1996</v>
      </c>
      <c r="F59" s="96" t="s">
        <v>141</v>
      </c>
      <c r="G59" s="188">
        <f t="shared" si="3"/>
        <v>1</v>
      </c>
      <c r="H59" s="189" t="s">
        <v>101</v>
      </c>
      <c r="I59" s="188">
        <f t="shared" si="2"/>
        <v>1</v>
      </c>
      <c r="J59" s="188" t="e">
        <f>+IF(#REF!="Issued",1,IF(#REF!="Not Issued",2,"Nil"))</f>
        <v>#REF!</v>
      </c>
      <c r="K59" s="232"/>
      <c r="L59" s="96" t="s">
        <v>1905</v>
      </c>
    </row>
    <row r="60" spans="1:12" ht="15.95" customHeight="1" x14ac:dyDescent="0.2">
      <c r="A60" s="187">
        <f t="shared" si="0"/>
        <v>56</v>
      </c>
      <c r="B60" s="615" t="s">
        <v>2001</v>
      </c>
      <c r="C60" s="616">
        <v>67773</v>
      </c>
      <c r="D60" s="617" t="s">
        <v>1004</v>
      </c>
      <c r="E60" s="96" t="s">
        <v>205</v>
      </c>
      <c r="F60" s="96" t="s">
        <v>141</v>
      </c>
      <c r="G60" s="188">
        <f t="shared" si="3"/>
        <v>1</v>
      </c>
      <c r="H60" s="189" t="s">
        <v>101</v>
      </c>
      <c r="I60" s="188">
        <f t="shared" si="2"/>
        <v>1</v>
      </c>
      <c r="J60" s="188" t="e">
        <f>+IF(#REF!="Issued",1,IF(#REF!="Not Issued",2,"Nil"))</f>
        <v>#REF!</v>
      </c>
      <c r="K60" s="232"/>
      <c r="L60" s="96" t="s">
        <v>1909</v>
      </c>
    </row>
    <row r="61" spans="1:12" ht="15.95" customHeight="1" x14ac:dyDescent="0.2">
      <c r="A61" s="187">
        <f t="shared" si="0"/>
        <v>57</v>
      </c>
      <c r="B61" s="615" t="s">
        <v>2003</v>
      </c>
      <c r="C61" s="616">
        <v>67774</v>
      </c>
      <c r="D61" s="617" t="s">
        <v>1571</v>
      </c>
      <c r="E61" s="96" t="s">
        <v>1448</v>
      </c>
      <c r="F61" s="96" t="s">
        <v>141</v>
      </c>
      <c r="G61" s="188">
        <f t="shared" si="3"/>
        <v>1</v>
      </c>
      <c r="H61" s="189" t="s">
        <v>101</v>
      </c>
      <c r="I61" s="188">
        <f t="shared" si="2"/>
        <v>1</v>
      </c>
      <c r="J61" s="188" t="e">
        <f>+IF(#REF!="Issued",1,IF(#REF!="Not Issued",2,"Nil"))</f>
        <v>#REF!</v>
      </c>
      <c r="K61" s="232"/>
      <c r="L61" s="96" t="s">
        <v>1913</v>
      </c>
    </row>
    <row r="62" spans="1:12" ht="15.95" customHeight="1" x14ac:dyDescent="0.2">
      <c r="A62" s="187">
        <f t="shared" si="0"/>
        <v>58</v>
      </c>
      <c r="B62" s="615" t="s">
        <v>2005</v>
      </c>
      <c r="C62" s="616">
        <v>68320</v>
      </c>
      <c r="D62" s="617" t="s">
        <v>2006</v>
      </c>
      <c r="E62" s="96" t="s">
        <v>2007</v>
      </c>
      <c r="F62" s="96" t="s">
        <v>141</v>
      </c>
      <c r="G62" s="188">
        <f t="shared" si="3"/>
        <v>1</v>
      </c>
      <c r="H62" s="189" t="s">
        <v>101</v>
      </c>
      <c r="I62" s="188">
        <f t="shared" si="2"/>
        <v>1</v>
      </c>
      <c r="J62" s="188" t="e">
        <f>+IF(#REF!="Issued",1,IF(#REF!="Not Issued",2,"Nil"))</f>
        <v>#REF!</v>
      </c>
      <c r="K62" s="232"/>
      <c r="L62" s="96" t="s">
        <v>1917</v>
      </c>
    </row>
    <row r="63" spans="1:12" ht="15.95" customHeight="1" x14ac:dyDescent="0.2">
      <c r="A63" s="187">
        <f t="shared" si="0"/>
        <v>59</v>
      </c>
      <c r="B63" s="615" t="s">
        <v>2009</v>
      </c>
      <c r="C63" s="616">
        <v>67775</v>
      </c>
      <c r="D63" s="617" t="s">
        <v>2010</v>
      </c>
      <c r="E63" s="96" t="s">
        <v>2011</v>
      </c>
      <c r="F63" s="96" t="s">
        <v>166</v>
      </c>
      <c r="G63" s="188">
        <f t="shared" si="3"/>
        <v>2</v>
      </c>
      <c r="H63" s="189" t="s">
        <v>101</v>
      </c>
      <c r="I63" s="188">
        <f t="shared" si="2"/>
        <v>1</v>
      </c>
      <c r="J63" s="188" t="e">
        <f>+IF(#REF!="Issued",1,IF(#REF!="Not Issued",2,"Nil"))</f>
        <v>#REF!</v>
      </c>
      <c r="K63" s="232"/>
      <c r="L63" s="96" t="s">
        <v>1921</v>
      </c>
    </row>
    <row r="64" spans="1:12" x14ac:dyDescent="0.2">
      <c r="A64" s="187">
        <f t="shared" si="0"/>
        <v>60</v>
      </c>
      <c r="B64" s="615" t="s">
        <v>2013</v>
      </c>
      <c r="C64" s="616">
        <v>67776</v>
      </c>
      <c r="D64" s="617" t="s">
        <v>2014</v>
      </c>
      <c r="E64" s="96" t="s">
        <v>2015</v>
      </c>
      <c r="F64" s="96" t="s">
        <v>141</v>
      </c>
      <c r="G64" s="188">
        <f t="shared" si="3"/>
        <v>1</v>
      </c>
      <c r="H64" s="189" t="s">
        <v>101</v>
      </c>
      <c r="I64" s="188">
        <f t="shared" si="2"/>
        <v>1</v>
      </c>
      <c r="J64" s="188" t="e">
        <f>+IF(#REF!="Issued",1,IF(#REF!="Not Issued",2,"Nil"))</f>
        <v>#REF!</v>
      </c>
      <c r="K64" s="232"/>
      <c r="L64" s="96" t="s">
        <v>1924</v>
      </c>
    </row>
    <row r="65" spans="1:12" ht="15.95" customHeight="1" x14ac:dyDescent="0.2">
      <c r="A65" s="187">
        <f t="shared" si="0"/>
        <v>61</v>
      </c>
      <c r="B65" s="615" t="s">
        <v>2017</v>
      </c>
      <c r="C65" s="616">
        <v>67777</v>
      </c>
      <c r="D65" s="617" t="s">
        <v>2018</v>
      </c>
      <c r="E65" s="96" t="s">
        <v>2019</v>
      </c>
      <c r="F65" s="96" t="s">
        <v>141</v>
      </c>
      <c r="G65" s="188">
        <f t="shared" si="3"/>
        <v>1</v>
      </c>
      <c r="H65" s="189" t="s">
        <v>101</v>
      </c>
      <c r="I65" s="188">
        <f t="shared" si="2"/>
        <v>1</v>
      </c>
      <c r="J65" s="188" t="e">
        <f>+IF(#REF!="Issued",1,IF(#REF!="Not Issued",2,"Nil"))</f>
        <v>#REF!</v>
      </c>
      <c r="K65" s="232"/>
      <c r="L65" s="96" t="s">
        <v>1927</v>
      </c>
    </row>
    <row r="66" spans="1:12" ht="15.95" customHeight="1" x14ac:dyDescent="0.2">
      <c r="A66" s="187">
        <f t="shared" si="0"/>
        <v>62</v>
      </c>
      <c r="B66" s="615" t="s">
        <v>2021</v>
      </c>
      <c r="C66" s="616">
        <v>65006</v>
      </c>
      <c r="D66" s="617" t="s">
        <v>788</v>
      </c>
      <c r="E66" s="96" t="s">
        <v>789</v>
      </c>
      <c r="F66" s="96" t="s">
        <v>141</v>
      </c>
      <c r="G66" s="188">
        <f t="shared" si="3"/>
        <v>1</v>
      </c>
      <c r="H66" s="189" t="s">
        <v>101</v>
      </c>
      <c r="I66" s="188">
        <f t="shared" si="2"/>
        <v>1</v>
      </c>
      <c r="J66" s="188" t="e">
        <f>+IF(#REF!="Issued",1,IF(#REF!="Not Issued",2,"Nil"))</f>
        <v>#REF!</v>
      </c>
      <c r="K66" s="232"/>
      <c r="L66" s="96" t="s">
        <v>1931</v>
      </c>
    </row>
    <row r="67" spans="1:12" ht="15.95" customHeight="1" x14ac:dyDescent="0.2">
      <c r="A67" s="187">
        <f t="shared" si="0"/>
        <v>63</v>
      </c>
      <c r="B67" s="615" t="s">
        <v>2023</v>
      </c>
      <c r="C67" s="616">
        <v>67778</v>
      </c>
      <c r="D67" s="617" t="s">
        <v>2024</v>
      </c>
      <c r="E67" s="96" t="s">
        <v>2025</v>
      </c>
      <c r="F67" s="96" t="s">
        <v>166</v>
      </c>
      <c r="G67" s="188">
        <f t="shared" si="3"/>
        <v>2</v>
      </c>
      <c r="H67" s="189" t="s">
        <v>101</v>
      </c>
      <c r="I67" s="188">
        <f t="shared" si="2"/>
        <v>1</v>
      </c>
      <c r="J67" s="188" t="e">
        <f>+IF(#REF!="Issued",1,IF(#REF!="Not Issued",2,"Nil"))</f>
        <v>#REF!</v>
      </c>
      <c r="K67" s="232"/>
      <c r="L67" s="96" t="s">
        <v>1935</v>
      </c>
    </row>
    <row r="68" spans="1:12" ht="15.95" customHeight="1" x14ac:dyDescent="0.2">
      <c r="A68" s="187">
        <f t="shared" si="0"/>
        <v>64</v>
      </c>
      <c r="B68" s="615" t="s">
        <v>2027</v>
      </c>
      <c r="C68" s="616">
        <v>65039</v>
      </c>
      <c r="D68" s="617" t="s">
        <v>374</v>
      </c>
      <c r="E68" s="96" t="s">
        <v>375</v>
      </c>
      <c r="F68" s="96" t="s">
        <v>141</v>
      </c>
      <c r="G68" s="188">
        <f t="shared" si="3"/>
        <v>1</v>
      </c>
      <c r="H68" s="189" t="s">
        <v>101</v>
      </c>
      <c r="I68" s="188">
        <f t="shared" si="2"/>
        <v>1</v>
      </c>
      <c r="J68" s="188" t="e">
        <f>+IF(#REF!="Issued",1,IF(#REF!="Not Issued",2,"Nil"))</f>
        <v>#REF!</v>
      </c>
      <c r="K68" s="232"/>
      <c r="L68" s="96" t="s">
        <v>1938</v>
      </c>
    </row>
    <row r="69" spans="1:12" ht="15.95" customHeight="1" x14ac:dyDescent="0.2">
      <c r="A69" s="187">
        <f t="shared" ref="A69:A103" si="4">+A68+1</f>
        <v>65</v>
      </c>
      <c r="B69" s="615" t="s">
        <v>2033</v>
      </c>
      <c r="C69" s="616">
        <v>67780</v>
      </c>
      <c r="D69" s="617" t="s">
        <v>2034</v>
      </c>
      <c r="E69" s="96" t="s">
        <v>2035</v>
      </c>
      <c r="F69" s="96" t="s">
        <v>141</v>
      </c>
      <c r="G69" s="188">
        <f t="shared" ref="G69:G100" si="5">+IF(F69="M",1,IF(F69="f",2,IF(F69="Civ",3,"Error")))</f>
        <v>1</v>
      </c>
      <c r="H69" s="189" t="s">
        <v>101</v>
      </c>
      <c r="I69" s="188">
        <f t="shared" ref="I69:I103" si="6">+IF(H69="Studying",5,IF(H69="Complete",1,IF(H69="Incomplete",2,IF(H69="Left",3,IF(H69="Dropped",4,"Error")))))</f>
        <v>1</v>
      </c>
      <c r="J69" s="188" t="e">
        <f>+IF(#REF!="Issued",1,IF(#REF!="Not Issued",2,"Nil"))</f>
        <v>#REF!</v>
      </c>
      <c r="K69" s="232"/>
      <c r="L69" s="96" t="s">
        <v>1942</v>
      </c>
    </row>
    <row r="70" spans="1:12" ht="15.95" customHeight="1" x14ac:dyDescent="0.2">
      <c r="A70" s="187">
        <f t="shared" si="4"/>
        <v>66</v>
      </c>
      <c r="B70" s="615" t="s">
        <v>2037</v>
      </c>
      <c r="C70" s="616">
        <v>68089</v>
      </c>
      <c r="D70" s="617" t="s">
        <v>2038</v>
      </c>
      <c r="E70" s="96" t="s">
        <v>2039</v>
      </c>
      <c r="F70" s="96" t="s">
        <v>141</v>
      </c>
      <c r="G70" s="188">
        <f t="shared" si="5"/>
        <v>1</v>
      </c>
      <c r="H70" s="189" t="s">
        <v>101</v>
      </c>
      <c r="I70" s="188">
        <f t="shared" si="6"/>
        <v>1</v>
      </c>
      <c r="J70" s="188" t="e">
        <f>+IF(#REF!="Issued",1,IF(#REF!="Not Issued",2,"Nil"))</f>
        <v>#REF!</v>
      </c>
      <c r="K70" s="232"/>
      <c r="L70" s="96" t="s">
        <v>1946</v>
      </c>
    </row>
    <row r="71" spans="1:12" x14ac:dyDescent="0.2">
      <c r="A71" s="187">
        <f t="shared" si="4"/>
        <v>67</v>
      </c>
      <c r="B71" s="615" t="s">
        <v>2041</v>
      </c>
      <c r="C71" s="616">
        <v>67781</v>
      </c>
      <c r="D71" s="617" t="s">
        <v>2042</v>
      </c>
      <c r="E71" s="96" t="s">
        <v>2043</v>
      </c>
      <c r="F71" s="96" t="s">
        <v>141</v>
      </c>
      <c r="G71" s="188">
        <f t="shared" si="5"/>
        <v>1</v>
      </c>
      <c r="H71" s="189" t="s">
        <v>101</v>
      </c>
      <c r="I71" s="188">
        <f t="shared" si="6"/>
        <v>1</v>
      </c>
      <c r="J71" s="188" t="e">
        <f>+IF(#REF!="Issued",1,IF(#REF!="Not Issued",2,"Nil"))</f>
        <v>#REF!</v>
      </c>
      <c r="K71" s="232"/>
      <c r="L71" s="96" t="s">
        <v>1950</v>
      </c>
    </row>
    <row r="72" spans="1:12" ht="15.95" customHeight="1" x14ac:dyDescent="0.2">
      <c r="A72" s="187">
        <f t="shared" si="4"/>
        <v>68</v>
      </c>
      <c r="B72" s="615" t="s">
        <v>2045</v>
      </c>
      <c r="C72" s="616">
        <v>67782</v>
      </c>
      <c r="D72" s="617" t="s">
        <v>2046</v>
      </c>
      <c r="E72" s="96" t="s">
        <v>2047</v>
      </c>
      <c r="F72" s="96" t="s">
        <v>141</v>
      </c>
      <c r="G72" s="188">
        <f t="shared" si="5"/>
        <v>1</v>
      </c>
      <c r="H72" s="189" t="s">
        <v>101</v>
      </c>
      <c r="I72" s="188">
        <f t="shared" si="6"/>
        <v>1</v>
      </c>
      <c r="J72" s="188" t="e">
        <f>+IF(#REF!="Issued",1,IF(#REF!="Not Issued",2,"Nil"))</f>
        <v>#REF!</v>
      </c>
      <c r="K72" s="232"/>
      <c r="L72" s="96" t="s">
        <v>1953</v>
      </c>
    </row>
    <row r="73" spans="1:12" ht="15.95" customHeight="1" x14ac:dyDescent="0.2">
      <c r="A73" s="187">
        <f t="shared" si="4"/>
        <v>69</v>
      </c>
      <c r="B73" s="615" t="s">
        <v>2064</v>
      </c>
      <c r="C73" s="616">
        <v>67222</v>
      </c>
      <c r="D73" s="617" t="s">
        <v>2065</v>
      </c>
      <c r="E73" s="267" t="s">
        <v>2062</v>
      </c>
      <c r="F73" s="267" t="s">
        <v>141</v>
      </c>
      <c r="G73" s="268">
        <f t="shared" si="5"/>
        <v>1</v>
      </c>
      <c r="H73" s="269" t="s">
        <v>101</v>
      </c>
      <c r="I73" s="188">
        <f t="shared" si="6"/>
        <v>1</v>
      </c>
      <c r="J73" s="188" t="e">
        <f>+IF(#REF!="Issued",1,IF(#REF!="Not Issued",2,"Nil"))</f>
        <v>#REF!</v>
      </c>
      <c r="K73" s="232"/>
      <c r="L73" s="96" t="s">
        <v>1957</v>
      </c>
    </row>
    <row r="74" spans="1:12" ht="15.95" customHeight="1" x14ac:dyDescent="0.2">
      <c r="A74" s="187">
        <f t="shared" si="4"/>
        <v>70</v>
      </c>
      <c r="B74" s="615" t="s">
        <v>1698</v>
      </c>
      <c r="C74" s="616">
        <v>67702</v>
      </c>
      <c r="D74" s="617" t="s">
        <v>1699</v>
      </c>
      <c r="E74" s="96" t="s">
        <v>1700</v>
      </c>
      <c r="F74" s="96" t="s">
        <v>166</v>
      </c>
      <c r="G74" s="188">
        <f t="shared" si="5"/>
        <v>2</v>
      </c>
      <c r="H74" s="189" t="s">
        <v>19</v>
      </c>
      <c r="I74" s="188">
        <f t="shared" si="6"/>
        <v>2</v>
      </c>
      <c r="J74" s="188" t="e">
        <f>+IF(#REF!="Issued",1,IF(#REF!="Not Issued",2,"Nil"))</f>
        <v>#REF!</v>
      </c>
      <c r="K74" s="232"/>
      <c r="L74" s="96" t="s">
        <v>1961</v>
      </c>
    </row>
    <row r="75" spans="1:12" ht="15.95" customHeight="1" x14ac:dyDescent="0.2">
      <c r="A75" s="187">
        <f t="shared" si="4"/>
        <v>71</v>
      </c>
      <c r="B75" s="615" t="s">
        <v>1702</v>
      </c>
      <c r="C75" s="616">
        <v>67703</v>
      </c>
      <c r="D75" s="617" t="s">
        <v>1703</v>
      </c>
      <c r="E75" s="96" t="s">
        <v>1704</v>
      </c>
      <c r="F75" s="96" t="s">
        <v>141</v>
      </c>
      <c r="G75" s="188">
        <f t="shared" si="5"/>
        <v>1</v>
      </c>
      <c r="H75" s="189" t="s">
        <v>19</v>
      </c>
      <c r="I75" s="188">
        <f t="shared" si="6"/>
        <v>2</v>
      </c>
      <c r="J75" s="188" t="e">
        <f>+IF(#REF!="Issued",1,IF(#REF!="Not Issued",2,"Nil"))</f>
        <v>#REF!</v>
      </c>
      <c r="K75" s="232"/>
      <c r="L75" s="96" t="s">
        <v>1965</v>
      </c>
    </row>
    <row r="76" spans="1:12" ht="15.95" customHeight="1" x14ac:dyDescent="0.2">
      <c r="A76" s="187">
        <f t="shared" si="4"/>
        <v>72</v>
      </c>
      <c r="B76" s="615" t="s">
        <v>1706</v>
      </c>
      <c r="C76" s="616">
        <v>67704</v>
      </c>
      <c r="D76" s="617" t="s">
        <v>1707</v>
      </c>
      <c r="E76" s="96" t="s">
        <v>1708</v>
      </c>
      <c r="F76" s="96" t="s">
        <v>141</v>
      </c>
      <c r="G76" s="188">
        <f t="shared" si="5"/>
        <v>1</v>
      </c>
      <c r="H76" s="189" t="s">
        <v>19</v>
      </c>
      <c r="I76" s="188">
        <f t="shared" si="6"/>
        <v>2</v>
      </c>
      <c r="J76" s="188" t="e">
        <f>+IF(#REF!="Issued",1,IF(#REF!="Not Issued",2,"Nil"))</f>
        <v>#REF!</v>
      </c>
      <c r="K76" s="232"/>
      <c r="L76" s="96" t="s">
        <v>1969</v>
      </c>
    </row>
    <row r="77" spans="1:12" ht="15.95" customHeight="1" x14ac:dyDescent="0.2">
      <c r="A77" s="187">
        <f t="shared" si="4"/>
        <v>73</v>
      </c>
      <c r="B77" s="615" t="s">
        <v>1710</v>
      </c>
      <c r="C77" s="616">
        <v>67705</v>
      </c>
      <c r="D77" s="617" t="s">
        <v>1711</v>
      </c>
      <c r="E77" s="96" t="s">
        <v>1712</v>
      </c>
      <c r="F77" s="96" t="s">
        <v>141</v>
      </c>
      <c r="G77" s="188">
        <f t="shared" si="5"/>
        <v>1</v>
      </c>
      <c r="H77" s="189" t="s">
        <v>19</v>
      </c>
      <c r="I77" s="188">
        <f t="shared" si="6"/>
        <v>2</v>
      </c>
      <c r="J77" s="188" t="e">
        <f>+IF(#REF!="Issued",1,IF(#REF!="Not Issued",2,"Nil"))</f>
        <v>#REF!</v>
      </c>
      <c r="K77" s="232"/>
      <c r="L77" s="96" t="s">
        <v>1973</v>
      </c>
    </row>
    <row r="78" spans="1:12" ht="15.95" customHeight="1" x14ac:dyDescent="0.2">
      <c r="A78" s="187">
        <f t="shared" si="4"/>
        <v>74</v>
      </c>
      <c r="B78" s="615" t="s">
        <v>1718</v>
      </c>
      <c r="C78" s="616">
        <v>68088</v>
      </c>
      <c r="D78" s="617" t="s">
        <v>1719</v>
      </c>
      <c r="E78" s="96" t="s">
        <v>1720</v>
      </c>
      <c r="F78" s="96" t="s">
        <v>141</v>
      </c>
      <c r="G78" s="188">
        <f t="shared" si="5"/>
        <v>1</v>
      </c>
      <c r="H78" s="189" t="s">
        <v>19</v>
      </c>
      <c r="I78" s="188">
        <f t="shared" si="6"/>
        <v>2</v>
      </c>
      <c r="J78" s="188" t="e">
        <f>+IF(#REF!="Issued",1,IF(#REF!="Not Issued",2,"Nil"))</f>
        <v>#REF!</v>
      </c>
      <c r="K78" s="232"/>
      <c r="L78" s="96" t="s">
        <v>1977</v>
      </c>
    </row>
    <row r="79" spans="1:12" ht="15.95" customHeight="1" x14ac:dyDescent="0.2">
      <c r="A79" s="187">
        <f t="shared" si="4"/>
        <v>75</v>
      </c>
      <c r="B79" s="615" t="s">
        <v>1741</v>
      </c>
      <c r="C79" s="616">
        <v>67711</v>
      </c>
      <c r="D79" s="617" t="s">
        <v>1742</v>
      </c>
      <c r="E79" s="96" t="s">
        <v>446</v>
      </c>
      <c r="F79" s="96" t="s">
        <v>141</v>
      </c>
      <c r="G79" s="188">
        <f t="shared" si="5"/>
        <v>1</v>
      </c>
      <c r="H79" s="189" t="s">
        <v>19</v>
      </c>
      <c r="I79" s="188">
        <f t="shared" si="6"/>
        <v>2</v>
      </c>
      <c r="J79" s="188" t="e">
        <f>+IF(#REF!="Issued",1,IF(#REF!="Not Issued",2,"Nil"))</f>
        <v>#REF!</v>
      </c>
      <c r="K79" s="232"/>
      <c r="L79" s="96" t="s">
        <v>1981</v>
      </c>
    </row>
    <row r="80" spans="1:12" ht="15.95" customHeight="1" x14ac:dyDescent="0.2">
      <c r="A80" s="187">
        <f t="shared" si="4"/>
        <v>76</v>
      </c>
      <c r="B80" s="615" t="s">
        <v>1748</v>
      </c>
      <c r="C80" s="616">
        <v>67713</v>
      </c>
      <c r="D80" s="617" t="s">
        <v>1749</v>
      </c>
      <c r="E80" s="96" t="s">
        <v>1750</v>
      </c>
      <c r="F80" s="96" t="s">
        <v>141</v>
      </c>
      <c r="G80" s="188">
        <f t="shared" si="5"/>
        <v>1</v>
      </c>
      <c r="H80" s="189" t="s">
        <v>19</v>
      </c>
      <c r="I80" s="188">
        <f t="shared" si="6"/>
        <v>2</v>
      </c>
      <c r="J80" s="188" t="e">
        <f>+IF(#REF!="Issued",1,IF(#REF!="Not Issued",2,"Nil"))</f>
        <v>#REF!</v>
      </c>
      <c r="K80" s="232"/>
      <c r="L80" s="96" t="s">
        <v>1985</v>
      </c>
    </row>
    <row r="81" spans="1:12" ht="15.95" customHeight="1" x14ac:dyDescent="0.2">
      <c r="A81" s="187">
        <f t="shared" si="4"/>
        <v>77</v>
      </c>
      <c r="B81" s="615" t="s">
        <v>1784</v>
      </c>
      <c r="C81" s="616">
        <v>67722</v>
      </c>
      <c r="D81" s="617" t="s">
        <v>1785</v>
      </c>
      <c r="E81" s="96" t="s">
        <v>1786</v>
      </c>
      <c r="F81" s="96" t="s">
        <v>141</v>
      </c>
      <c r="G81" s="188">
        <f t="shared" si="5"/>
        <v>1</v>
      </c>
      <c r="H81" s="189" t="s">
        <v>19</v>
      </c>
      <c r="I81" s="188">
        <f t="shared" si="6"/>
        <v>2</v>
      </c>
      <c r="J81" s="188" t="e">
        <f>+IF(#REF!="Issued",1,IF(#REF!="Not Issued",2,"Nil"))</f>
        <v>#REF!</v>
      </c>
      <c r="K81" s="232"/>
      <c r="L81" s="96" t="s">
        <v>1989</v>
      </c>
    </row>
    <row r="82" spans="1:12" x14ac:dyDescent="0.2">
      <c r="A82" s="187">
        <f t="shared" si="4"/>
        <v>78</v>
      </c>
      <c r="B82" s="615" t="s">
        <v>1800</v>
      </c>
      <c r="C82" s="616">
        <v>67726</v>
      </c>
      <c r="D82" s="617" t="s">
        <v>1801</v>
      </c>
      <c r="E82" s="96" t="s">
        <v>1802</v>
      </c>
      <c r="F82" s="96" t="s">
        <v>141</v>
      </c>
      <c r="G82" s="188">
        <f t="shared" si="5"/>
        <v>1</v>
      </c>
      <c r="H82" s="189" t="s">
        <v>19</v>
      </c>
      <c r="I82" s="188">
        <f t="shared" si="6"/>
        <v>2</v>
      </c>
      <c r="J82" s="188" t="e">
        <f>+IF(#REF!="Issued",1,IF(#REF!="Not Issued",2,"Nil"))</f>
        <v>#REF!</v>
      </c>
      <c r="K82" s="232"/>
      <c r="L82" s="96" t="s">
        <v>1993</v>
      </c>
    </row>
    <row r="83" spans="1:12" ht="15.95" customHeight="1" x14ac:dyDescent="0.2">
      <c r="A83" s="187">
        <f t="shared" si="4"/>
        <v>79</v>
      </c>
      <c r="B83" s="615" t="s">
        <v>1804</v>
      </c>
      <c r="C83" s="616">
        <v>67727</v>
      </c>
      <c r="D83" s="617" t="s">
        <v>1805</v>
      </c>
      <c r="E83" s="96" t="s">
        <v>1806</v>
      </c>
      <c r="F83" s="96" t="s">
        <v>141</v>
      </c>
      <c r="G83" s="188">
        <f t="shared" si="5"/>
        <v>1</v>
      </c>
      <c r="H83" s="189" t="s">
        <v>19</v>
      </c>
      <c r="I83" s="188">
        <f t="shared" si="6"/>
        <v>2</v>
      </c>
      <c r="J83" s="188" t="e">
        <f>+IF(#REF!="Issued",1,IF(#REF!="Not Issued",2,"Nil"))</f>
        <v>#REF!</v>
      </c>
      <c r="K83" s="232"/>
      <c r="L83" s="96" t="s">
        <v>1997</v>
      </c>
    </row>
    <row r="84" spans="1:12" ht="15.95" customHeight="1" x14ac:dyDescent="0.2">
      <c r="A84" s="187">
        <f t="shared" si="4"/>
        <v>80</v>
      </c>
      <c r="B84" s="615" t="s">
        <v>1812</v>
      </c>
      <c r="C84" s="616">
        <v>67729</v>
      </c>
      <c r="D84" s="617" t="s">
        <v>1813</v>
      </c>
      <c r="E84" s="96" t="s">
        <v>1814</v>
      </c>
      <c r="F84" s="96" t="s">
        <v>141</v>
      </c>
      <c r="G84" s="188">
        <f t="shared" si="5"/>
        <v>1</v>
      </c>
      <c r="H84" s="189" t="s">
        <v>19</v>
      </c>
      <c r="I84" s="188">
        <f t="shared" si="6"/>
        <v>2</v>
      </c>
      <c r="J84" s="188" t="e">
        <f>+IF(#REF!="Issued",1,IF(#REF!="Not Issued",2,"Nil"))</f>
        <v>#REF!</v>
      </c>
      <c r="K84" s="232"/>
      <c r="L84" s="96" t="s">
        <v>2000</v>
      </c>
    </row>
    <row r="85" spans="1:12" ht="15.95" customHeight="1" x14ac:dyDescent="0.2">
      <c r="A85" s="187">
        <f t="shared" si="4"/>
        <v>81</v>
      </c>
      <c r="B85" s="615" t="s">
        <v>1823</v>
      </c>
      <c r="C85" s="616">
        <v>67732</v>
      </c>
      <c r="D85" s="617" t="s">
        <v>1824</v>
      </c>
      <c r="E85" s="96" t="s">
        <v>1825</v>
      </c>
      <c r="F85" s="96" t="s">
        <v>141</v>
      </c>
      <c r="G85" s="188">
        <f t="shared" si="5"/>
        <v>1</v>
      </c>
      <c r="H85" s="189" t="s">
        <v>19</v>
      </c>
      <c r="I85" s="188">
        <f t="shared" si="6"/>
        <v>2</v>
      </c>
      <c r="J85" s="188" t="e">
        <f>+IF(#REF!="Issued",1,IF(#REF!="Not Issued",2,"Nil"))</f>
        <v>#REF!</v>
      </c>
      <c r="K85" s="232"/>
      <c r="L85" s="96" t="s">
        <v>2002</v>
      </c>
    </row>
    <row r="86" spans="1:12" ht="15.95" customHeight="1" x14ac:dyDescent="0.2">
      <c r="A86" s="187">
        <f t="shared" si="4"/>
        <v>82</v>
      </c>
      <c r="B86" s="615" t="s">
        <v>1843</v>
      </c>
      <c r="C86" s="616">
        <v>68316</v>
      </c>
      <c r="D86" s="617" t="s">
        <v>1844</v>
      </c>
      <c r="E86" s="96" t="s">
        <v>1845</v>
      </c>
      <c r="F86" s="96" t="s">
        <v>141</v>
      </c>
      <c r="G86" s="188">
        <f t="shared" si="5"/>
        <v>1</v>
      </c>
      <c r="H86" s="189" t="s">
        <v>19</v>
      </c>
      <c r="I86" s="188">
        <f t="shared" si="6"/>
        <v>2</v>
      </c>
      <c r="J86" s="188" t="e">
        <f>+IF(#REF!="Issued",1,IF(#REF!="Not Issued",2,"Nil"))</f>
        <v>#REF!</v>
      </c>
      <c r="K86" s="232"/>
      <c r="L86" s="96" t="s">
        <v>2004</v>
      </c>
    </row>
    <row r="87" spans="1:12" ht="15.95" customHeight="1" x14ac:dyDescent="0.2">
      <c r="A87" s="187">
        <f t="shared" si="4"/>
        <v>83</v>
      </c>
      <c r="B87" s="615" t="s">
        <v>1851</v>
      </c>
      <c r="C87" s="616">
        <v>67738</v>
      </c>
      <c r="D87" s="617" t="s">
        <v>1852</v>
      </c>
      <c r="E87" s="96" t="s">
        <v>1853</v>
      </c>
      <c r="F87" s="96" t="s">
        <v>141</v>
      </c>
      <c r="G87" s="188">
        <f t="shared" si="5"/>
        <v>1</v>
      </c>
      <c r="H87" s="189" t="s">
        <v>19</v>
      </c>
      <c r="I87" s="188">
        <f t="shared" si="6"/>
        <v>2</v>
      </c>
      <c r="J87" s="188" t="e">
        <f>+IF(#REF!="Issued",1,IF(#REF!="Not Issued",2,"Nil"))</f>
        <v>#REF!</v>
      </c>
      <c r="K87" s="232"/>
      <c r="L87" s="96" t="s">
        <v>2008</v>
      </c>
    </row>
    <row r="88" spans="1:12" ht="15.95" customHeight="1" x14ac:dyDescent="0.2">
      <c r="A88" s="187">
        <f t="shared" si="4"/>
        <v>84</v>
      </c>
      <c r="B88" s="615" t="s">
        <v>1855</v>
      </c>
      <c r="C88" s="616">
        <v>68317</v>
      </c>
      <c r="D88" s="617" t="s">
        <v>1856</v>
      </c>
      <c r="E88" s="96" t="s">
        <v>1857</v>
      </c>
      <c r="F88" s="96" t="s">
        <v>166</v>
      </c>
      <c r="G88" s="188">
        <f t="shared" si="5"/>
        <v>2</v>
      </c>
      <c r="H88" s="189" t="s">
        <v>19</v>
      </c>
      <c r="I88" s="188">
        <f t="shared" si="6"/>
        <v>2</v>
      </c>
      <c r="J88" s="188" t="e">
        <f>+IF(#REF!="Issued",1,IF(#REF!="Not Issued",2,"Nil"))</f>
        <v>#REF!</v>
      </c>
      <c r="K88" s="232"/>
      <c r="L88" s="96" t="s">
        <v>2012</v>
      </c>
    </row>
    <row r="89" spans="1:12" ht="15.95" customHeight="1" x14ac:dyDescent="0.2">
      <c r="A89" s="187">
        <f t="shared" si="4"/>
        <v>85</v>
      </c>
      <c r="B89" s="615" t="s">
        <v>1863</v>
      </c>
      <c r="C89" s="616">
        <v>67740</v>
      </c>
      <c r="D89" s="617" t="s">
        <v>1864</v>
      </c>
      <c r="E89" s="96" t="s">
        <v>1865</v>
      </c>
      <c r="F89" s="96" t="s">
        <v>166</v>
      </c>
      <c r="G89" s="188">
        <f t="shared" si="5"/>
        <v>2</v>
      </c>
      <c r="H89" s="189" t="s">
        <v>19</v>
      </c>
      <c r="I89" s="188">
        <f t="shared" si="6"/>
        <v>2</v>
      </c>
      <c r="J89" s="188" t="e">
        <f>+IF(#REF!="Issued",1,IF(#REF!="Not Issued",2,"Nil"))</f>
        <v>#REF!</v>
      </c>
      <c r="K89" s="232"/>
      <c r="L89" s="96" t="s">
        <v>2016</v>
      </c>
    </row>
    <row r="90" spans="1:12" ht="15.95" customHeight="1" x14ac:dyDescent="0.2">
      <c r="A90" s="187">
        <f t="shared" si="4"/>
        <v>86</v>
      </c>
      <c r="B90" s="615" t="s">
        <v>1870</v>
      </c>
      <c r="C90" s="616">
        <v>68318</v>
      </c>
      <c r="D90" s="617" t="s">
        <v>1871</v>
      </c>
      <c r="E90" s="96" t="s">
        <v>1872</v>
      </c>
      <c r="F90" s="96" t="s">
        <v>141</v>
      </c>
      <c r="G90" s="188">
        <f t="shared" si="5"/>
        <v>1</v>
      </c>
      <c r="H90" s="189" t="s">
        <v>19</v>
      </c>
      <c r="I90" s="188">
        <f t="shared" si="6"/>
        <v>2</v>
      </c>
      <c r="J90" s="188" t="e">
        <f>+IF(#REF!="Issued",1,IF(#REF!="Not Issued",2,"Nil"))</f>
        <v>#REF!</v>
      </c>
      <c r="K90" s="232"/>
      <c r="L90" s="96" t="s">
        <v>2020</v>
      </c>
    </row>
    <row r="91" spans="1:12" ht="15.95" customHeight="1" x14ac:dyDescent="0.2">
      <c r="A91" s="187">
        <f t="shared" si="4"/>
        <v>87</v>
      </c>
      <c r="B91" s="615" t="s">
        <v>1874</v>
      </c>
      <c r="C91" s="616">
        <v>67742</v>
      </c>
      <c r="D91" s="617" t="s">
        <v>1875</v>
      </c>
      <c r="E91" s="96" t="s">
        <v>1876</v>
      </c>
      <c r="F91" s="96" t="s">
        <v>141</v>
      </c>
      <c r="G91" s="188">
        <f t="shared" si="5"/>
        <v>1</v>
      </c>
      <c r="H91" s="189" t="s">
        <v>19</v>
      </c>
      <c r="I91" s="188">
        <f t="shared" si="6"/>
        <v>2</v>
      </c>
      <c r="J91" s="188" t="e">
        <f>+IF(#REF!="Issued",1,IF(#REF!="Not Issued",2,"Nil"))</f>
        <v>#REF!</v>
      </c>
      <c r="K91" s="232"/>
      <c r="L91" s="96" t="s">
        <v>2022</v>
      </c>
    </row>
    <row r="92" spans="1:12" ht="15.95" customHeight="1" x14ac:dyDescent="0.2">
      <c r="A92" s="187">
        <f t="shared" si="4"/>
        <v>88</v>
      </c>
      <c r="B92" s="615" t="s">
        <v>1910</v>
      </c>
      <c r="C92" s="616">
        <v>67750</v>
      </c>
      <c r="D92" s="617" t="s">
        <v>1911</v>
      </c>
      <c r="E92" s="96" t="s">
        <v>1912</v>
      </c>
      <c r="F92" s="96" t="s">
        <v>141</v>
      </c>
      <c r="G92" s="188">
        <f t="shared" si="5"/>
        <v>1</v>
      </c>
      <c r="H92" s="189" t="s">
        <v>19</v>
      </c>
      <c r="I92" s="188">
        <f t="shared" si="6"/>
        <v>2</v>
      </c>
      <c r="J92" s="188" t="e">
        <f>+IF(#REF!="Issued",1,IF(#REF!="Not Issued",2,"Nil"))</f>
        <v>#REF!</v>
      </c>
      <c r="K92" s="232"/>
      <c r="L92" s="96" t="s">
        <v>2026</v>
      </c>
    </row>
    <row r="93" spans="1:12" ht="15.95" customHeight="1" x14ac:dyDescent="0.2">
      <c r="A93" s="187">
        <f t="shared" si="4"/>
        <v>89</v>
      </c>
      <c r="B93" s="615" t="s">
        <v>1918</v>
      </c>
      <c r="C93" s="616">
        <v>67752</v>
      </c>
      <c r="D93" s="617" t="s">
        <v>1919</v>
      </c>
      <c r="E93" s="96" t="s">
        <v>1920</v>
      </c>
      <c r="F93" s="96" t="s">
        <v>141</v>
      </c>
      <c r="G93" s="188">
        <f t="shared" si="5"/>
        <v>1</v>
      </c>
      <c r="H93" s="189" t="s">
        <v>19</v>
      </c>
      <c r="I93" s="188">
        <f t="shared" si="6"/>
        <v>2</v>
      </c>
      <c r="J93" s="188" t="e">
        <f>+IF(#REF!="Issued",1,IF(#REF!="Not Issued",2,"Nil"))</f>
        <v>#REF!</v>
      </c>
      <c r="K93" s="232"/>
      <c r="L93" s="96" t="s">
        <v>2028</v>
      </c>
    </row>
    <row r="94" spans="1:12" ht="15.95" customHeight="1" x14ac:dyDescent="0.2">
      <c r="A94" s="187">
        <f t="shared" si="4"/>
        <v>90</v>
      </c>
      <c r="B94" s="615" t="s">
        <v>1925</v>
      </c>
      <c r="C94" s="616">
        <v>67753</v>
      </c>
      <c r="D94" s="617" t="s">
        <v>1574</v>
      </c>
      <c r="E94" s="96" t="s">
        <v>1926</v>
      </c>
      <c r="F94" s="96" t="s">
        <v>141</v>
      </c>
      <c r="G94" s="188">
        <f t="shared" si="5"/>
        <v>1</v>
      </c>
      <c r="H94" s="189" t="s">
        <v>19</v>
      </c>
      <c r="I94" s="188">
        <f t="shared" si="6"/>
        <v>2</v>
      </c>
      <c r="J94" s="188" t="e">
        <f>+IF(#REF!="Issued",1,IF(#REF!="Not Issued",2,"Nil"))</f>
        <v>#REF!</v>
      </c>
      <c r="K94" s="232"/>
      <c r="L94" s="96" t="s">
        <v>2032</v>
      </c>
    </row>
    <row r="95" spans="1:12" ht="15.95" customHeight="1" x14ac:dyDescent="0.2">
      <c r="A95" s="187">
        <f t="shared" si="4"/>
        <v>91</v>
      </c>
      <c r="B95" s="615" t="s">
        <v>1962</v>
      </c>
      <c r="C95" s="616">
        <v>67763</v>
      </c>
      <c r="D95" s="617" t="s">
        <v>1963</v>
      </c>
      <c r="E95" s="96" t="s">
        <v>1964</v>
      </c>
      <c r="F95" s="96" t="s">
        <v>141</v>
      </c>
      <c r="G95" s="188">
        <f t="shared" si="5"/>
        <v>1</v>
      </c>
      <c r="H95" s="189" t="s">
        <v>19</v>
      </c>
      <c r="I95" s="188">
        <f t="shared" si="6"/>
        <v>2</v>
      </c>
      <c r="J95" s="188" t="e">
        <f>+IF(#REF!="Issued",1,IF(#REF!="Not Issued",2,"Nil"))</f>
        <v>#REF!</v>
      </c>
      <c r="K95" s="232"/>
      <c r="L95" s="96" t="s">
        <v>2036</v>
      </c>
    </row>
    <row r="96" spans="1:12" ht="15.95" customHeight="1" x14ac:dyDescent="0.2">
      <c r="A96" s="187">
        <f t="shared" si="4"/>
        <v>92</v>
      </c>
      <c r="B96" s="615" t="s">
        <v>1970</v>
      </c>
      <c r="C96" s="616">
        <v>67765</v>
      </c>
      <c r="D96" s="617" t="s">
        <v>1971</v>
      </c>
      <c r="E96" s="96" t="s">
        <v>1972</v>
      </c>
      <c r="F96" s="96" t="s">
        <v>141</v>
      </c>
      <c r="G96" s="188">
        <f t="shared" si="5"/>
        <v>1</v>
      </c>
      <c r="H96" s="189" t="s">
        <v>19</v>
      </c>
      <c r="I96" s="188">
        <f t="shared" si="6"/>
        <v>2</v>
      </c>
      <c r="J96" s="188" t="e">
        <f>+IF(#REF!="Issued",1,IF(#REF!="Not Issued",2,"Nil"))</f>
        <v>#REF!</v>
      </c>
      <c r="K96" s="232"/>
      <c r="L96" s="96" t="s">
        <v>2040</v>
      </c>
    </row>
    <row r="97" spans="1:12" ht="15.95" customHeight="1" x14ac:dyDescent="0.2">
      <c r="A97" s="187">
        <f t="shared" si="4"/>
        <v>93</v>
      </c>
      <c r="B97" s="615" t="s">
        <v>1982</v>
      </c>
      <c r="C97" s="616">
        <v>67768</v>
      </c>
      <c r="D97" s="617" t="s">
        <v>1983</v>
      </c>
      <c r="E97" s="96" t="s">
        <v>1984</v>
      </c>
      <c r="F97" s="96" t="s">
        <v>141</v>
      </c>
      <c r="G97" s="188">
        <f t="shared" si="5"/>
        <v>1</v>
      </c>
      <c r="H97" s="189" t="s">
        <v>19</v>
      </c>
      <c r="I97" s="188">
        <f t="shared" si="6"/>
        <v>2</v>
      </c>
      <c r="J97" s="188" t="e">
        <f>+IF(#REF!="Issued",1,IF(#REF!="Not Issued",2,"Nil"))</f>
        <v>#REF!</v>
      </c>
      <c r="K97" s="232"/>
      <c r="L97" s="96" t="s">
        <v>2044</v>
      </c>
    </row>
    <row r="98" spans="1:12" x14ac:dyDescent="0.2">
      <c r="A98" s="187">
        <f t="shared" si="4"/>
        <v>94</v>
      </c>
      <c r="B98" s="615" t="s">
        <v>1998</v>
      </c>
      <c r="C98" s="616">
        <v>67772</v>
      </c>
      <c r="D98" s="617" t="s">
        <v>1945</v>
      </c>
      <c r="E98" s="96" t="s">
        <v>1999</v>
      </c>
      <c r="F98" s="96" t="s">
        <v>141</v>
      </c>
      <c r="G98" s="188">
        <f t="shared" si="5"/>
        <v>1</v>
      </c>
      <c r="H98" s="189" t="s">
        <v>19</v>
      </c>
      <c r="I98" s="188">
        <f t="shared" si="6"/>
        <v>2</v>
      </c>
      <c r="J98" s="188" t="e">
        <f>+IF(#REF!="Issued",1,IF(#REF!="Not Issued",2,"Nil"))</f>
        <v>#REF!</v>
      </c>
      <c r="K98" s="232"/>
      <c r="L98" s="96" t="s">
        <v>2048</v>
      </c>
    </row>
    <row r="99" spans="1:12" ht="15.95" customHeight="1" x14ac:dyDescent="0.2">
      <c r="A99" s="187">
        <f t="shared" si="4"/>
        <v>95</v>
      </c>
      <c r="B99" s="615" t="s">
        <v>2029</v>
      </c>
      <c r="C99" s="616">
        <v>67779</v>
      </c>
      <c r="D99" s="617" t="s">
        <v>2030</v>
      </c>
      <c r="E99" s="96" t="s">
        <v>2031</v>
      </c>
      <c r="F99" s="96" t="s">
        <v>141</v>
      </c>
      <c r="G99" s="188">
        <f t="shared" si="5"/>
        <v>1</v>
      </c>
      <c r="H99" s="189" t="s">
        <v>19</v>
      </c>
      <c r="I99" s="188">
        <f t="shared" si="6"/>
        <v>2</v>
      </c>
      <c r="J99" s="188" t="e">
        <f>+IF(#REF!="Issued",1,IF(#REF!="Not Issued",2,"Nil"))</f>
        <v>#REF!</v>
      </c>
      <c r="K99" s="232"/>
      <c r="L99" s="96" t="s">
        <v>2051</v>
      </c>
    </row>
    <row r="100" spans="1:12" ht="15.95" customHeight="1" x14ac:dyDescent="0.2">
      <c r="A100" s="187">
        <f t="shared" si="4"/>
        <v>96</v>
      </c>
      <c r="B100" s="615" t="s">
        <v>2049</v>
      </c>
      <c r="C100" s="616">
        <v>67783</v>
      </c>
      <c r="D100" s="617" t="s">
        <v>2050</v>
      </c>
      <c r="E100" s="96" t="s">
        <v>308</v>
      </c>
      <c r="F100" s="96" t="s">
        <v>141</v>
      </c>
      <c r="G100" s="188">
        <f t="shared" si="5"/>
        <v>1</v>
      </c>
      <c r="H100" s="189" t="s">
        <v>19</v>
      </c>
      <c r="I100" s="188">
        <f t="shared" si="6"/>
        <v>2</v>
      </c>
      <c r="J100" s="188" t="e">
        <f>+IF(#REF!="Issued",1,IF(#REF!="Not Issued",2,"Nil"))</f>
        <v>#REF!</v>
      </c>
      <c r="K100" s="232"/>
      <c r="L100" s="96" t="s">
        <v>2055</v>
      </c>
    </row>
    <row r="101" spans="1:12" ht="15.95" customHeight="1" x14ac:dyDescent="0.2">
      <c r="A101" s="187">
        <f t="shared" si="4"/>
        <v>97</v>
      </c>
      <c r="B101" s="615" t="s">
        <v>2052</v>
      </c>
      <c r="C101" s="616">
        <v>67784</v>
      </c>
      <c r="D101" s="617" t="s">
        <v>2053</v>
      </c>
      <c r="E101" s="96" t="s">
        <v>2054</v>
      </c>
      <c r="F101" s="96" t="s">
        <v>141</v>
      </c>
      <c r="G101" s="188">
        <f t="shared" ref="G101:G103" si="7">+IF(F101="M",1,IF(F101="f",2,IF(F101="Civ",3,"Error")))</f>
        <v>1</v>
      </c>
      <c r="H101" s="189" t="s">
        <v>19</v>
      </c>
      <c r="I101" s="188">
        <f t="shared" si="6"/>
        <v>2</v>
      </c>
      <c r="J101" s="188" t="e">
        <f>+IF(#REF!="Issued",1,IF(#REF!="Not Issued",2,"Nil"))</f>
        <v>#REF!</v>
      </c>
      <c r="K101" s="232"/>
      <c r="L101" s="96" t="s">
        <v>2059</v>
      </c>
    </row>
    <row r="102" spans="1:12" ht="15.95" customHeight="1" x14ac:dyDescent="0.2">
      <c r="A102" s="187">
        <f t="shared" si="4"/>
        <v>98</v>
      </c>
      <c r="B102" s="615" t="s">
        <v>2056</v>
      </c>
      <c r="C102" s="616">
        <v>67785</v>
      </c>
      <c r="D102" s="617" t="s">
        <v>2057</v>
      </c>
      <c r="E102" s="96" t="s">
        <v>2058</v>
      </c>
      <c r="F102" s="96" t="s">
        <v>141</v>
      </c>
      <c r="G102" s="188">
        <f t="shared" si="7"/>
        <v>1</v>
      </c>
      <c r="H102" s="189" t="s">
        <v>19</v>
      </c>
      <c r="I102" s="188">
        <f t="shared" si="6"/>
        <v>2</v>
      </c>
      <c r="J102" s="188" t="e">
        <f>+IF(#REF!="Issued",1,IF(#REF!="Not Issued",2,"Nil"))</f>
        <v>#REF!</v>
      </c>
      <c r="K102" s="232"/>
      <c r="L102" s="96" t="s">
        <v>2063</v>
      </c>
    </row>
    <row r="103" spans="1:12" ht="17.25" customHeight="1" x14ac:dyDescent="0.2">
      <c r="A103" s="266">
        <f t="shared" si="4"/>
        <v>99</v>
      </c>
      <c r="B103" s="615" t="s">
        <v>2060</v>
      </c>
      <c r="C103" s="616">
        <v>67365</v>
      </c>
      <c r="D103" s="617" t="s">
        <v>2061</v>
      </c>
      <c r="E103" s="96" t="s">
        <v>2062</v>
      </c>
      <c r="F103" s="96" t="s">
        <v>141</v>
      </c>
      <c r="G103" s="188">
        <f t="shared" si="7"/>
        <v>1</v>
      </c>
      <c r="H103" s="189" t="s">
        <v>19</v>
      </c>
      <c r="I103" s="268">
        <f t="shared" si="6"/>
        <v>2</v>
      </c>
      <c r="J103" s="268" t="e">
        <f>+IF(#REF!="Issued",1,IF(#REF!="Not Issued",2,"Nil"))</f>
        <v>#REF!</v>
      </c>
      <c r="K103" s="270"/>
    </row>
    <row r="104" spans="1:12" ht="17.25" customHeight="1" thickBot="1" x14ac:dyDescent="0.25">
      <c r="A104" s="271"/>
      <c r="B104" s="272"/>
      <c r="C104" s="273"/>
      <c r="D104" s="274"/>
      <c r="E104" s="275"/>
      <c r="F104" s="275"/>
      <c r="G104" s="102"/>
      <c r="H104" s="103"/>
      <c r="I104" s="102"/>
      <c r="J104" s="102"/>
      <c r="K104" s="169"/>
    </row>
    <row r="105" spans="1:12" s="209" customFormat="1" x14ac:dyDescent="0.25">
      <c r="A105" s="250" t="s">
        <v>687</v>
      </c>
      <c r="B105" s="200">
        <f>+COUNTIF(G5:G102,1)</f>
        <v>81</v>
      </c>
      <c r="C105" s="251"/>
      <c r="D105" s="252" t="s">
        <v>101</v>
      </c>
      <c r="E105" s="203"/>
      <c r="F105" s="204"/>
      <c r="G105" s="206"/>
      <c r="H105" s="200">
        <f>+COUNTIF(I5:I102,1)</f>
        <v>69</v>
      </c>
      <c r="I105" s="204"/>
      <c r="J105" s="207"/>
      <c r="K105" s="208"/>
    </row>
    <row r="106" spans="1:12" s="209" customFormat="1" x14ac:dyDescent="0.25">
      <c r="A106" s="253" t="s">
        <v>112</v>
      </c>
      <c r="B106" s="211">
        <f>+COUNTIF(G5:G102,2)</f>
        <v>17</v>
      </c>
      <c r="C106" s="254"/>
      <c r="D106" s="255" t="s">
        <v>19</v>
      </c>
      <c r="E106" s="214"/>
      <c r="F106" s="208"/>
      <c r="G106" s="216"/>
      <c r="H106" s="211">
        <f>+COUNTIF(I5:I102,2)</f>
        <v>29</v>
      </c>
      <c r="I106" s="208"/>
      <c r="J106" s="208"/>
      <c r="K106" s="208"/>
    </row>
    <row r="107" spans="1:12" s="209" customFormat="1" ht="16.5" thickBot="1" x14ac:dyDescent="0.3">
      <c r="A107" s="256"/>
      <c r="B107" s="222">
        <f>SUM(B105:B106)</f>
        <v>98</v>
      </c>
      <c r="C107" s="257"/>
      <c r="D107" s="258" t="s">
        <v>0</v>
      </c>
      <c r="E107" s="259"/>
      <c r="F107" s="243"/>
      <c r="G107" s="223"/>
      <c r="H107" s="222">
        <f>SUM(H105:H106)</f>
        <v>98</v>
      </c>
      <c r="I107" s="243"/>
      <c r="J107" s="208"/>
      <c r="K107" s="208"/>
    </row>
    <row r="108" spans="1:12" s="209" customFormat="1" x14ac:dyDescent="0.25">
      <c r="A108" s="260"/>
      <c r="B108" s="211"/>
      <c r="C108" s="254"/>
      <c r="D108" s="261"/>
      <c r="E108" s="216"/>
      <c r="F108" s="211"/>
      <c r="G108" s="216"/>
      <c r="H108" s="208"/>
      <c r="I108" s="208"/>
      <c r="J108" s="208"/>
      <c r="K108" s="208"/>
    </row>
    <row r="109" spans="1:12" x14ac:dyDescent="0.25">
      <c r="D109" s="194"/>
      <c r="F109" s="262"/>
      <c r="G109" s="263"/>
      <c r="H109" s="264"/>
      <c r="I109" s="264"/>
    </row>
    <row r="110" spans="1:12" ht="30.75" thickBot="1" x14ac:dyDescent="0.65">
      <c r="A110" s="720" t="s">
        <v>2066</v>
      </c>
      <c r="B110" s="720"/>
      <c r="C110" s="720"/>
      <c r="D110" s="720"/>
      <c r="E110" s="720"/>
      <c r="F110" s="720"/>
      <c r="G110" s="720"/>
      <c r="H110" s="720"/>
      <c r="I110" s="720"/>
      <c r="J110" s="720"/>
      <c r="K110" s="720"/>
    </row>
    <row r="111" spans="1:12" ht="12.75" customHeight="1" x14ac:dyDescent="0.2">
      <c r="A111" s="710" t="s">
        <v>86</v>
      </c>
      <c r="B111" s="712" t="s">
        <v>87</v>
      </c>
      <c r="C111" s="714" t="s">
        <v>299</v>
      </c>
      <c r="D111" s="714"/>
      <c r="E111" s="716" t="s">
        <v>90</v>
      </c>
      <c r="F111" s="178" t="s">
        <v>300</v>
      </c>
      <c r="G111" s="179"/>
      <c r="H111" s="718" t="s">
        <v>301</v>
      </c>
      <c r="I111" s="180"/>
      <c r="J111" s="181" t="s">
        <v>93</v>
      </c>
      <c r="K111" s="708" t="s">
        <v>94</v>
      </c>
    </row>
    <row r="112" spans="1:12" ht="13.5" thickBot="1" x14ac:dyDescent="0.25">
      <c r="A112" s="711"/>
      <c r="B112" s="713"/>
      <c r="C112" s="715"/>
      <c r="D112" s="715"/>
      <c r="E112" s="717"/>
      <c r="F112" s="183" t="s">
        <v>95</v>
      </c>
      <c r="G112" s="184"/>
      <c r="H112" s="719"/>
      <c r="I112" s="185"/>
      <c r="J112" s="186" t="s">
        <v>96</v>
      </c>
      <c r="K112" s="709"/>
    </row>
    <row r="113" spans="1:12" ht="17.25" customHeight="1" x14ac:dyDescent="0.2">
      <c r="A113" s="187">
        <f t="shared" ref="A113:A152" si="8">+A112+1</f>
        <v>1</v>
      </c>
      <c r="B113" s="615" t="s">
        <v>2067</v>
      </c>
      <c r="C113" s="616">
        <v>67622</v>
      </c>
      <c r="D113" s="617" t="s">
        <v>2068</v>
      </c>
      <c r="E113" s="624" t="s">
        <v>2069</v>
      </c>
      <c r="F113" s="624" t="s">
        <v>141</v>
      </c>
      <c r="G113" s="625">
        <f t="shared" ref="G113:G152" si="9">+IF(F113="M",1,IF(F113="f",2,IF(F113="Civ",3,"Error")))</f>
        <v>1</v>
      </c>
      <c r="H113" s="189" t="s">
        <v>101</v>
      </c>
      <c r="I113" s="188">
        <f t="shared" ref="I113:I152" si="10">+IF(H113="Studying",5,IF(H113="Complete",1,IF(H113="Incomplete",2,IF(H113="Left",3,IF(H113="Dropped",4,"Error")))))</f>
        <v>1</v>
      </c>
      <c r="J113" s="188" t="e">
        <f>+IF(#REF!="Issued",1,IF(#REF!="Not Issued",2,"Nil"))</f>
        <v>#REF!</v>
      </c>
      <c r="K113" s="232"/>
      <c r="L113" s="96" t="s">
        <v>2070</v>
      </c>
    </row>
    <row r="114" spans="1:12" ht="17.25" customHeight="1" x14ac:dyDescent="0.2">
      <c r="A114" s="187">
        <f t="shared" si="8"/>
        <v>2</v>
      </c>
      <c r="B114" s="615" t="s">
        <v>2079</v>
      </c>
      <c r="C114" s="616">
        <v>67624</v>
      </c>
      <c r="D114" s="617" t="s">
        <v>2080</v>
      </c>
      <c r="E114" s="624" t="s">
        <v>2081</v>
      </c>
      <c r="F114" s="624" t="s">
        <v>141</v>
      </c>
      <c r="G114" s="92">
        <f t="shared" si="9"/>
        <v>1</v>
      </c>
      <c r="H114" s="189" t="s">
        <v>101</v>
      </c>
      <c r="I114" s="188">
        <f t="shared" si="10"/>
        <v>1</v>
      </c>
      <c r="J114" s="188" t="e">
        <f>+IF(#REF!="Issued",1,IF(#REF!="Not Issued",2,"Nil"))</f>
        <v>#REF!</v>
      </c>
      <c r="K114" s="232"/>
      <c r="L114" s="96" t="s">
        <v>2074</v>
      </c>
    </row>
    <row r="115" spans="1:12" ht="17.25" customHeight="1" x14ac:dyDescent="0.2">
      <c r="A115" s="187">
        <f t="shared" si="8"/>
        <v>3</v>
      </c>
      <c r="B115" s="615" t="s">
        <v>2083</v>
      </c>
      <c r="C115" s="616">
        <v>67625</v>
      </c>
      <c r="D115" s="617" t="s">
        <v>2084</v>
      </c>
      <c r="E115" s="624" t="s">
        <v>2085</v>
      </c>
      <c r="F115" s="624" t="s">
        <v>166</v>
      </c>
      <c r="G115" s="92">
        <f t="shared" si="9"/>
        <v>2</v>
      </c>
      <c r="H115" s="189" t="s">
        <v>101</v>
      </c>
      <c r="I115" s="188">
        <f t="shared" si="10"/>
        <v>1</v>
      </c>
      <c r="J115" s="188" t="e">
        <f>+IF(#REF!="Issued",1,IF(#REF!="Not Issued",2,"Nil"))</f>
        <v>#REF!</v>
      </c>
      <c r="K115" s="232"/>
      <c r="L115" s="96" t="s">
        <v>2078</v>
      </c>
    </row>
    <row r="116" spans="1:12" ht="17.25" customHeight="1" x14ac:dyDescent="0.2">
      <c r="A116" s="187">
        <f t="shared" si="8"/>
        <v>4</v>
      </c>
      <c r="B116" s="615" t="s">
        <v>2087</v>
      </c>
      <c r="C116" s="616">
        <v>67626</v>
      </c>
      <c r="D116" s="617" t="s">
        <v>2088</v>
      </c>
      <c r="E116" s="624" t="s">
        <v>2089</v>
      </c>
      <c r="F116" s="624" t="s">
        <v>141</v>
      </c>
      <c r="G116" s="92">
        <f t="shared" si="9"/>
        <v>1</v>
      </c>
      <c r="H116" s="189" t="s">
        <v>101</v>
      </c>
      <c r="I116" s="188">
        <f t="shared" si="10"/>
        <v>1</v>
      </c>
      <c r="J116" s="188" t="e">
        <f>+IF(#REF!="Issued",1,IF(#REF!="Not Issued",2,"Nil"))</f>
        <v>#REF!</v>
      </c>
      <c r="K116" s="232"/>
      <c r="L116" s="96" t="s">
        <v>2082</v>
      </c>
    </row>
    <row r="117" spans="1:12" ht="17.25" customHeight="1" x14ac:dyDescent="0.2">
      <c r="A117" s="187">
        <f t="shared" si="8"/>
        <v>5</v>
      </c>
      <c r="B117" s="615" t="s">
        <v>2099</v>
      </c>
      <c r="C117" s="616">
        <v>67629</v>
      </c>
      <c r="D117" s="617" t="s">
        <v>2100</v>
      </c>
      <c r="E117" s="624" t="s">
        <v>2101</v>
      </c>
      <c r="F117" s="624" t="s">
        <v>141</v>
      </c>
      <c r="G117" s="92">
        <f t="shared" si="9"/>
        <v>1</v>
      </c>
      <c r="H117" s="189" t="s">
        <v>101</v>
      </c>
      <c r="I117" s="188">
        <f t="shared" si="10"/>
        <v>1</v>
      </c>
      <c r="J117" s="188" t="e">
        <f>+IF(#REF!="Issued",1,IF(#REF!="Not Issued",2,"Nil"))</f>
        <v>#REF!</v>
      </c>
      <c r="K117" s="232"/>
      <c r="L117" s="96" t="s">
        <v>2086</v>
      </c>
    </row>
    <row r="118" spans="1:12" ht="17.25" customHeight="1" x14ac:dyDescent="0.2">
      <c r="A118" s="187">
        <f t="shared" si="8"/>
        <v>6</v>
      </c>
      <c r="B118" s="615" t="s">
        <v>2103</v>
      </c>
      <c r="C118" s="616">
        <v>67630</v>
      </c>
      <c r="D118" s="617" t="s">
        <v>2104</v>
      </c>
      <c r="E118" s="624" t="s">
        <v>363</v>
      </c>
      <c r="F118" s="624" t="s">
        <v>141</v>
      </c>
      <c r="G118" s="92">
        <f t="shared" si="9"/>
        <v>1</v>
      </c>
      <c r="H118" s="189" t="s">
        <v>101</v>
      </c>
      <c r="I118" s="188">
        <f t="shared" si="10"/>
        <v>1</v>
      </c>
      <c r="J118" s="188" t="e">
        <f>+IF(#REF!="Issued",1,IF(#REF!="Not Issued",2,"Nil"))</f>
        <v>#REF!</v>
      </c>
      <c r="K118" s="232"/>
      <c r="L118" s="96" t="s">
        <v>2090</v>
      </c>
    </row>
    <row r="119" spans="1:12" ht="17.25" customHeight="1" x14ac:dyDescent="0.2">
      <c r="A119" s="187">
        <f t="shared" si="8"/>
        <v>7</v>
      </c>
      <c r="B119" s="615" t="s">
        <v>2110</v>
      </c>
      <c r="C119" s="616">
        <v>67632</v>
      </c>
      <c r="D119" s="617" t="s">
        <v>2111</v>
      </c>
      <c r="E119" s="624" t="s">
        <v>2112</v>
      </c>
      <c r="F119" s="624" t="s">
        <v>141</v>
      </c>
      <c r="G119" s="92">
        <f t="shared" si="9"/>
        <v>1</v>
      </c>
      <c r="H119" s="189" t="s">
        <v>101</v>
      </c>
      <c r="I119" s="188">
        <f t="shared" si="10"/>
        <v>1</v>
      </c>
      <c r="J119" s="188" t="e">
        <f>+IF(#REF!="Issued",1,IF(#REF!="Not Issued",2,"Nil"))</f>
        <v>#REF!</v>
      </c>
      <c r="K119" s="232"/>
      <c r="L119" s="96" t="s">
        <v>2094</v>
      </c>
    </row>
    <row r="120" spans="1:12" ht="17.25" customHeight="1" x14ac:dyDescent="0.2">
      <c r="A120" s="187">
        <f t="shared" si="8"/>
        <v>8</v>
      </c>
      <c r="B120" s="615" t="s">
        <v>2114</v>
      </c>
      <c r="C120" s="616">
        <v>67633</v>
      </c>
      <c r="D120" s="617" t="s">
        <v>2115</v>
      </c>
      <c r="E120" s="624" t="s">
        <v>812</v>
      </c>
      <c r="F120" s="624" t="s">
        <v>141</v>
      </c>
      <c r="G120" s="92">
        <f t="shared" si="9"/>
        <v>1</v>
      </c>
      <c r="H120" s="189" t="s">
        <v>101</v>
      </c>
      <c r="I120" s="188">
        <f t="shared" si="10"/>
        <v>1</v>
      </c>
      <c r="J120" s="188" t="e">
        <f>+IF(#REF!="Issued",1,IF(#REF!="Not Issued",2,"Nil"))</f>
        <v>#REF!</v>
      </c>
      <c r="K120" s="232"/>
      <c r="L120" s="96" t="s">
        <v>2098</v>
      </c>
    </row>
    <row r="121" spans="1:12" ht="17.25" customHeight="1" x14ac:dyDescent="0.2">
      <c r="A121" s="187">
        <f t="shared" si="8"/>
        <v>9</v>
      </c>
      <c r="B121" s="615" t="s">
        <v>2117</v>
      </c>
      <c r="C121" s="616">
        <v>67634</v>
      </c>
      <c r="D121" s="617" t="s">
        <v>2118</v>
      </c>
      <c r="E121" s="624" t="s">
        <v>2119</v>
      </c>
      <c r="F121" s="624" t="s">
        <v>141</v>
      </c>
      <c r="G121" s="92">
        <f t="shared" si="9"/>
        <v>1</v>
      </c>
      <c r="H121" s="189" t="s">
        <v>101</v>
      </c>
      <c r="I121" s="188">
        <f t="shared" si="10"/>
        <v>1</v>
      </c>
      <c r="J121" s="188" t="e">
        <f>+IF(#REF!="Issued",1,IF(#REF!="Not Issued",2,"Nil"))</f>
        <v>#REF!</v>
      </c>
      <c r="K121" s="232"/>
      <c r="L121" s="96" t="s">
        <v>2102</v>
      </c>
    </row>
    <row r="122" spans="1:12" ht="17.25" customHeight="1" x14ac:dyDescent="0.2">
      <c r="A122" s="187">
        <f t="shared" si="8"/>
        <v>10</v>
      </c>
      <c r="B122" s="615" t="s">
        <v>2121</v>
      </c>
      <c r="C122" s="616">
        <v>67635</v>
      </c>
      <c r="D122" s="617" t="s">
        <v>2122</v>
      </c>
      <c r="E122" s="624" t="s">
        <v>2123</v>
      </c>
      <c r="F122" s="624" t="s">
        <v>166</v>
      </c>
      <c r="G122" s="92">
        <f t="shared" si="9"/>
        <v>2</v>
      </c>
      <c r="H122" s="189" t="s">
        <v>101</v>
      </c>
      <c r="I122" s="188">
        <f t="shared" si="10"/>
        <v>1</v>
      </c>
      <c r="J122" s="188" t="e">
        <f>+IF(#REF!="Issued",1,IF(#REF!="Not Issued",2,"Nil"))</f>
        <v>#REF!</v>
      </c>
      <c r="K122" s="232"/>
      <c r="L122" s="96" t="s">
        <v>2105</v>
      </c>
    </row>
    <row r="123" spans="1:12" ht="17.25" customHeight="1" x14ac:dyDescent="0.2">
      <c r="A123" s="187">
        <f t="shared" si="8"/>
        <v>11</v>
      </c>
      <c r="B123" s="615" t="s">
        <v>2125</v>
      </c>
      <c r="C123" s="616">
        <v>67636</v>
      </c>
      <c r="D123" s="617" t="s">
        <v>740</v>
      </c>
      <c r="E123" s="624" t="s">
        <v>930</v>
      </c>
      <c r="F123" s="624" t="s">
        <v>141</v>
      </c>
      <c r="G123" s="92">
        <f t="shared" si="9"/>
        <v>1</v>
      </c>
      <c r="H123" s="189" t="s">
        <v>101</v>
      </c>
      <c r="I123" s="188">
        <f t="shared" si="10"/>
        <v>1</v>
      </c>
      <c r="J123" s="188" t="e">
        <f>+IF(#REF!="Issued",1,IF(#REF!="Not Issued",2,"Nil"))</f>
        <v>#REF!</v>
      </c>
      <c r="K123" s="232"/>
      <c r="L123" s="96" t="s">
        <v>2109</v>
      </c>
    </row>
    <row r="124" spans="1:12" ht="17.25" customHeight="1" x14ac:dyDescent="0.2">
      <c r="A124" s="187">
        <f t="shared" si="8"/>
        <v>12</v>
      </c>
      <c r="B124" s="615" t="s">
        <v>2127</v>
      </c>
      <c r="C124" s="616">
        <v>67637</v>
      </c>
      <c r="D124" s="617" t="s">
        <v>2128</v>
      </c>
      <c r="E124" s="624" t="s">
        <v>2129</v>
      </c>
      <c r="F124" s="624" t="s">
        <v>166</v>
      </c>
      <c r="G124" s="92">
        <f t="shared" si="9"/>
        <v>2</v>
      </c>
      <c r="H124" s="189" t="s">
        <v>101</v>
      </c>
      <c r="I124" s="188">
        <f t="shared" si="10"/>
        <v>1</v>
      </c>
      <c r="J124" s="188" t="e">
        <f>+IF(#REF!="Issued",1,IF(#REF!="Not Issued",2,"Nil"))</f>
        <v>#REF!</v>
      </c>
      <c r="K124" s="232"/>
      <c r="L124" s="96" t="s">
        <v>2113</v>
      </c>
    </row>
    <row r="125" spans="1:12" ht="17.25" customHeight="1" x14ac:dyDescent="0.2">
      <c r="A125" s="187">
        <f t="shared" si="8"/>
        <v>13</v>
      </c>
      <c r="B125" s="615" t="s">
        <v>2131</v>
      </c>
      <c r="C125" s="616">
        <v>67638</v>
      </c>
      <c r="D125" s="617" t="s">
        <v>2132</v>
      </c>
      <c r="E125" s="624" t="s">
        <v>2133</v>
      </c>
      <c r="F125" s="624" t="s">
        <v>166</v>
      </c>
      <c r="G125" s="92">
        <f t="shared" si="9"/>
        <v>2</v>
      </c>
      <c r="H125" s="189" t="s">
        <v>101</v>
      </c>
      <c r="I125" s="188">
        <f t="shared" si="10"/>
        <v>1</v>
      </c>
      <c r="J125" s="188" t="e">
        <f>+IF(#REF!="Issued",1,IF(#REF!="Not Issued",2,"Nil"))</f>
        <v>#REF!</v>
      </c>
      <c r="K125" s="232"/>
      <c r="L125" s="96" t="s">
        <v>2116</v>
      </c>
    </row>
    <row r="126" spans="1:12" ht="17.25" customHeight="1" x14ac:dyDescent="0.2">
      <c r="A126" s="187">
        <f t="shared" si="8"/>
        <v>14</v>
      </c>
      <c r="B126" s="615" t="s">
        <v>2135</v>
      </c>
      <c r="C126" s="616">
        <v>67639</v>
      </c>
      <c r="D126" s="617" t="s">
        <v>2136</v>
      </c>
      <c r="E126" s="624" t="s">
        <v>2137</v>
      </c>
      <c r="F126" s="624" t="s">
        <v>141</v>
      </c>
      <c r="G126" s="92">
        <f t="shared" si="9"/>
        <v>1</v>
      </c>
      <c r="H126" s="189" t="s">
        <v>101</v>
      </c>
      <c r="I126" s="188">
        <f t="shared" si="10"/>
        <v>1</v>
      </c>
      <c r="J126" s="188" t="e">
        <f>+IF(#REF!="Issued",1,IF(#REF!="Not Issued",2,"Nil"))</f>
        <v>#REF!</v>
      </c>
      <c r="K126" s="232"/>
      <c r="L126" s="96" t="s">
        <v>2120</v>
      </c>
    </row>
    <row r="127" spans="1:12" ht="17.25" customHeight="1" x14ac:dyDescent="0.2">
      <c r="A127" s="187">
        <f t="shared" si="8"/>
        <v>15</v>
      </c>
      <c r="B127" s="615" t="s">
        <v>2139</v>
      </c>
      <c r="C127" s="616">
        <v>67640</v>
      </c>
      <c r="D127" s="617" t="s">
        <v>2140</v>
      </c>
      <c r="E127" s="624" t="s">
        <v>2141</v>
      </c>
      <c r="F127" s="624" t="s">
        <v>141</v>
      </c>
      <c r="G127" s="92">
        <f t="shared" si="9"/>
        <v>1</v>
      </c>
      <c r="H127" s="189" t="s">
        <v>101</v>
      </c>
      <c r="I127" s="188">
        <f t="shared" si="10"/>
        <v>1</v>
      </c>
      <c r="J127" s="188" t="e">
        <f>+IF(#REF!="Issued",1,IF(#REF!="Not Issued",2,"Nil"))</f>
        <v>#REF!</v>
      </c>
      <c r="K127" s="232"/>
      <c r="L127" s="96" t="s">
        <v>2124</v>
      </c>
    </row>
    <row r="128" spans="1:12" ht="17.25" customHeight="1" x14ac:dyDescent="0.2">
      <c r="A128" s="187">
        <f t="shared" si="8"/>
        <v>16</v>
      </c>
      <c r="B128" s="615" t="s">
        <v>2147</v>
      </c>
      <c r="C128" s="616">
        <v>67642</v>
      </c>
      <c r="D128" s="617" t="s">
        <v>2148</v>
      </c>
      <c r="E128" s="624" t="s">
        <v>2149</v>
      </c>
      <c r="F128" s="624" t="s">
        <v>141</v>
      </c>
      <c r="G128" s="92">
        <f t="shared" si="9"/>
        <v>1</v>
      </c>
      <c r="H128" s="189" t="s">
        <v>101</v>
      </c>
      <c r="I128" s="188">
        <f t="shared" si="10"/>
        <v>1</v>
      </c>
      <c r="J128" s="188" t="e">
        <f>+IF(#REF!="Issued",1,IF(#REF!="Not Issued",2,"Nil"))</f>
        <v>#REF!</v>
      </c>
      <c r="K128" s="232"/>
      <c r="L128" s="96" t="s">
        <v>2126</v>
      </c>
    </row>
    <row r="129" spans="1:12" ht="17.25" customHeight="1" x14ac:dyDescent="0.2">
      <c r="A129" s="187">
        <f t="shared" si="8"/>
        <v>17</v>
      </c>
      <c r="B129" s="615" t="s">
        <v>2151</v>
      </c>
      <c r="C129" s="616">
        <v>67643</v>
      </c>
      <c r="D129" s="617" t="s">
        <v>2152</v>
      </c>
      <c r="E129" s="624" t="s">
        <v>2153</v>
      </c>
      <c r="F129" s="624" t="s">
        <v>141</v>
      </c>
      <c r="G129" s="92">
        <f t="shared" si="9"/>
        <v>1</v>
      </c>
      <c r="H129" s="189" t="s">
        <v>101</v>
      </c>
      <c r="I129" s="188">
        <f t="shared" si="10"/>
        <v>1</v>
      </c>
      <c r="J129" s="188" t="e">
        <f>+IF(#REF!="Issued",1,IF(#REF!="Not Issued",2,"Nil"))</f>
        <v>#REF!</v>
      </c>
      <c r="K129" s="232"/>
      <c r="L129" s="96" t="s">
        <v>2130</v>
      </c>
    </row>
    <row r="130" spans="1:12" ht="17.25" customHeight="1" x14ac:dyDescent="0.2">
      <c r="A130" s="187">
        <f t="shared" si="8"/>
        <v>18</v>
      </c>
      <c r="B130" s="615" t="s">
        <v>2155</v>
      </c>
      <c r="C130" s="616">
        <v>67644</v>
      </c>
      <c r="D130" s="617" t="s">
        <v>2156</v>
      </c>
      <c r="E130" s="624" t="s">
        <v>2157</v>
      </c>
      <c r="F130" s="624" t="s">
        <v>166</v>
      </c>
      <c r="G130" s="92">
        <f t="shared" si="9"/>
        <v>2</v>
      </c>
      <c r="H130" s="189" t="s">
        <v>101</v>
      </c>
      <c r="I130" s="188">
        <f t="shared" si="10"/>
        <v>1</v>
      </c>
      <c r="J130" s="188" t="e">
        <f>+IF(#REF!="Issued",1,IF(#REF!="Not Issued",2,"Nil"))</f>
        <v>#REF!</v>
      </c>
      <c r="K130" s="232"/>
      <c r="L130" s="96" t="s">
        <v>2134</v>
      </c>
    </row>
    <row r="131" spans="1:12" ht="17.25" customHeight="1" x14ac:dyDescent="0.2">
      <c r="A131" s="187">
        <f t="shared" si="8"/>
        <v>19</v>
      </c>
      <c r="B131" s="615" t="s">
        <v>2171</v>
      </c>
      <c r="C131" s="616">
        <v>67648</v>
      </c>
      <c r="D131" s="617" t="s">
        <v>2172</v>
      </c>
      <c r="E131" s="624" t="s">
        <v>930</v>
      </c>
      <c r="F131" s="624" t="s">
        <v>166</v>
      </c>
      <c r="G131" s="92">
        <f t="shared" si="9"/>
        <v>2</v>
      </c>
      <c r="H131" s="189" t="s">
        <v>101</v>
      </c>
      <c r="I131" s="188">
        <f t="shared" si="10"/>
        <v>1</v>
      </c>
      <c r="J131" s="188" t="e">
        <f>+IF(#REF!="Issued",1,IF(#REF!="Not Issued",2,"Nil"))</f>
        <v>#REF!</v>
      </c>
      <c r="K131" s="232"/>
      <c r="L131" s="96" t="s">
        <v>2138</v>
      </c>
    </row>
    <row r="132" spans="1:12" ht="17.25" customHeight="1" x14ac:dyDescent="0.2">
      <c r="A132" s="187">
        <f t="shared" si="8"/>
        <v>20</v>
      </c>
      <c r="B132" s="615" t="s">
        <v>2181</v>
      </c>
      <c r="C132" s="616">
        <v>67651</v>
      </c>
      <c r="D132" s="617" t="s">
        <v>650</v>
      </c>
      <c r="E132" s="624" t="s">
        <v>2182</v>
      </c>
      <c r="F132" s="624" t="s">
        <v>141</v>
      </c>
      <c r="G132" s="92">
        <f t="shared" si="9"/>
        <v>1</v>
      </c>
      <c r="H132" s="189" t="s">
        <v>101</v>
      </c>
      <c r="I132" s="188">
        <f t="shared" si="10"/>
        <v>1</v>
      </c>
      <c r="J132" s="188" t="e">
        <f>+IF(#REF!="Issued",1,IF(#REF!="Not Issued",2,"Nil"))</f>
        <v>#REF!</v>
      </c>
      <c r="K132" s="232"/>
      <c r="L132" s="96" t="s">
        <v>2142</v>
      </c>
    </row>
    <row r="133" spans="1:12" ht="17.25" customHeight="1" x14ac:dyDescent="0.2">
      <c r="A133" s="187">
        <f t="shared" si="8"/>
        <v>21</v>
      </c>
      <c r="B133" s="615" t="s">
        <v>2184</v>
      </c>
      <c r="C133" s="616">
        <v>67652</v>
      </c>
      <c r="D133" s="617" t="s">
        <v>2185</v>
      </c>
      <c r="E133" s="624" t="s">
        <v>2186</v>
      </c>
      <c r="F133" s="624" t="s">
        <v>141</v>
      </c>
      <c r="G133" s="92">
        <f t="shared" si="9"/>
        <v>1</v>
      </c>
      <c r="H133" s="189" t="s">
        <v>101</v>
      </c>
      <c r="I133" s="188">
        <f t="shared" si="10"/>
        <v>1</v>
      </c>
      <c r="J133" s="188" t="e">
        <f>+IF(#REF!="Issued",1,IF(#REF!="Not Issued",2,"Nil"))</f>
        <v>#REF!</v>
      </c>
      <c r="K133" s="232"/>
      <c r="L133" s="96" t="s">
        <v>2146</v>
      </c>
    </row>
    <row r="134" spans="1:12" ht="17.25" customHeight="1" x14ac:dyDescent="0.2">
      <c r="A134" s="187">
        <f t="shared" si="8"/>
        <v>22</v>
      </c>
      <c r="B134" s="615" t="s">
        <v>2188</v>
      </c>
      <c r="C134" s="616">
        <v>67653</v>
      </c>
      <c r="D134" s="617" t="s">
        <v>2189</v>
      </c>
      <c r="E134" s="624" t="s">
        <v>2190</v>
      </c>
      <c r="F134" s="624" t="s">
        <v>141</v>
      </c>
      <c r="G134" s="92">
        <f t="shared" si="9"/>
        <v>1</v>
      </c>
      <c r="H134" s="189" t="s">
        <v>101</v>
      </c>
      <c r="I134" s="188">
        <f t="shared" si="10"/>
        <v>1</v>
      </c>
      <c r="J134" s="188" t="e">
        <f>+IF(#REF!="Issued",1,IF(#REF!="Not Issued",2,"Nil"))</f>
        <v>#REF!</v>
      </c>
      <c r="K134" s="232"/>
      <c r="L134" s="96" t="s">
        <v>2150</v>
      </c>
    </row>
    <row r="135" spans="1:12" ht="17.25" customHeight="1" x14ac:dyDescent="0.2">
      <c r="A135" s="187">
        <f t="shared" si="8"/>
        <v>23</v>
      </c>
      <c r="B135" s="615" t="s">
        <v>2192</v>
      </c>
      <c r="C135" s="616">
        <v>67654</v>
      </c>
      <c r="D135" s="617" t="s">
        <v>2193</v>
      </c>
      <c r="E135" s="624" t="s">
        <v>2194</v>
      </c>
      <c r="F135" s="624" t="s">
        <v>141</v>
      </c>
      <c r="G135" s="92">
        <f t="shared" si="9"/>
        <v>1</v>
      </c>
      <c r="H135" s="189" t="s">
        <v>101</v>
      </c>
      <c r="I135" s="188">
        <f t="shared" si="10"/>
        <v>1</v>
      </c>
      <c r="J135" s="188" t="e">
        <f>+IF(#REF!="Issued",1,IF(#REF!="Not Issued",2,"Nil"))</f>
        <v>#REF!</v>
      </c>
      <c r="K135" s="232"/>
      <c r="L135" s="96" t="s">
        <v>2154</v>
      </c>
    </row>
    <row r="136" spans="1:12" ht="17.25" customHeight="1" x14ac:dyDescent="0.2">
      <c r="A136" s="187">
        <f t="shared" si="8"/>
        <v>24</v>
      </c>
      <c r="B136" s="615" t="s">
        <v>2196</v>
      </c>
      <c r="C136" s="616">
        <v>67655</v>
      </c>
      <c r="D136" s="617" t="s">
        <v>2197</v>
      </c>
      <c r="E136" s="624" t="s">
        <v>2198</v>
      </c>
      <c r="F136" s="624" t="s">
        <v>141</v>
      </c>
      <c r="G136" s="92">
        <f t="shared" si="9"/>
        <v>1</v>
      </c>
      <c r="H136" s="189" t="s">
        <v>101</v>
      </c>
      <c r="I136" s="188">
        <f t="shared" si="10"/>
        <v>1</v>
      </c>
      <c r="J136" s="188" t="e">
        <f>+IF(#REF!="Issued",1,IF(#REF!="Not Issued",2,"Nil"))</f>
        <v>#REF!</v>
      </c>
      <c r="K136" s="232"/>
      <c r="L136" s="96" t="s">
        <v>2158</v>
      </c>
    </row>
    <row r="137" spans="1:12" ht="17.25" customHeight="1" x14ac:dyDescent="0.2">
      <c r="A137" s="187">
        <f t="shared" si="8"/>
        <v>25</v>
      </c>
      <c r="B137" s="615" t="s">
        <v>2199</v>
      </c>
      <c r="C137" s="616">
        <v>67656</v>
      </c>
      <c r="D137" s="617" t="s">
        <v>2200</v>
      </c>
      <c r="E137" s="624" t="s">
        <v>2133</v>
      </c>
      <c r="F137" s="624" t="s">
        <v>166</v>
      </c>
      <c r="G137" s="92">
        <f t="shared" si="9"/>
        <v>2</v>
      </c>
      <c r="H137" s="189" t="s">
        <v>101</v>
      </c>
      <c r="I137" s="188">
        <f t="shared" si="10"/>
        <v>1</v>
      </c>
      <c r="J137" s="188" t="e">
        <f>+IF(#REF!="Issued",1,IF(#REF!="Not Issued",2,"Nil"))</f>
        <v>#REF!</v>
      </c>
      <c r="K137" s="232"/>
      <c r="L137" s="96" t="s">
        <v>2162</v>
      </c>
    </row>
    <row r="138" spans="1:12" ht="17.25" customHeight="1" x14ac:dyDescent="0.2">
      <c r="A138" s="187">
        <f t="shared" si="8"/>
        <v>26</v>
      </c>
      <c r="B138" s="615" t="s">
        <v>2201</v>
      </c>
      <c r="C138" s="616">
        <v>67657</v>
      </c>
      <c r="D138" s="617" t="s">
        <v>2202</v>
      </c>
      <c r="E138" s="624" t="s">
        <v>2203</v>
      </c>
      <c r="F138" s="624" t="s">
        <v>141</v>
      </c>
      <c r="G138" s="92">
        <f t="shared" si="9"/>
        <v>1</v>
      </c>
      <c r="H138" s="189" t="s">
        <v>101</v>
      </c>
      <c r="I138" s="188">
        <f t="shared" si="10"/>
        <v>1</v>
      </c>
      <c r="J138" s="188" t="e">
        <f>+IF(#REF!="Issued",1,IF(#REF!="Not Issued",2,"Nil"))</f>
        <v>#REF!</v>
      </c>
      <c r="K138" s="232"/>
      <c r="L138" s="96" t="s">
        <v>2166</v>
      </c>
    </row>
    <row r="139" spans="1:12" ht="17.25" customHeight="1" x14ac:dyDescent="0.2">
      <c r="A139" s="187">
        <f t="shared" si="8"/>
        <v>27</v>
      </c>
      <c r="B139" s="615" t="s">
        <v>2210</v>
      </c>
      <c r="C139" s="616">
        <v>66971</v>
      </c>
      <c r="D139" s="617" t="s">
        <v>2211</v>
      </c>
      <c r="E139" s="624" t="s">
        <v>2212</v>
      </c>
      <c r="F139" s="624" t="s">
        <v>166</v>
      </c>
      <c r="G139" s="92">
        <f t="shared" si="9"/>
        <v>2</v>
      </c>
      <c r="H139" s="189" t="s">
        <v>101</v>
      </c>
      <c r="I139" s="188">
        <f t="shared" si="10"/>
        <v>1</v>
      </c>
      <c r="J139" s="188" t="e">
        <f>+IF(#REF!="Issued",1,IF(#REF!="Not Issued",2,"Nil"))</f>
        <v>#REF!</v>
      </c>
      <c r="K139" s="232"/>
      <c r="L139" s="96" t="s">
        <v>2170</v>
      </c>
    </row>
    <row r="140" spans="1:12" ht="17.25" customHeight="1" x14ac:dyDescent="0.2">
      <c r="A140" s="187">
        <f t="shared" si="8"/>
        <v>28</v>
      </c>
      <c r="B140" s="615" t="s">
        <v>2071</v>
      </c>
      <c r="C140" s="616">
        <v>54147</v>
      </c>
      <c r="D140" s="617" t="s">
        <v>2072</v>
      </c>
      <c r="E140" s="624" t="s">
        <v>2073</v>
      </c>
      <c r="F140" s="624" t="s">
        <v>141</v>
      </c>
      <c r="G140" s="92">
        <f t="shared" si="9"/>
        <v>1</v>
      </c>
      <c r="H140" s="189" t="s">
        <v>19</v>
      </c>
      <c r="I140" s="188">
        <f t="shared" si="10"/>
        <v>2</v>
      </c>
      <c r="J140" s="188" t="e">
        <f>+IF(#REF!="Issued",1,IF(#REF!="Not Issued",2,"Nil"))</f>
        <v>#REF!</v>
      </c>
      <c r="K140" s="232"/>
      <c r="L140" s="96" t="s">
        <v>2173</v>
      </c>
    </row>
    <row r="141" spans="1:12" ht="17.25" customHeight="1" x14ac:dyDescent="0.2">
      <c r="A141" s="187">
        <f t="shared" si="8"/>
        <v>29</v>
      </c>
      <c r="B141" s="615" t="s">
        <v>2075</v>
      </c>
      <c r="C141" s="616">
        <v>67623</v>
      </c>
      <c r="D141" s="617" t="s">
        <v>2076</v>
      </c>
      <c r="E141" s="624" t="s">
        <v>2077</v>
      </c>
      <c r="F141" s="624" t="s">
        <v>166</v>
      </c>
      <c r="G141" s="92">
        <f t="shared" si="9"/>
        <v>2</v>
      </c>
      <c r="H141" s="189" t="s">
        <v>19</v>
      </c>
      <c r="I141" s="188">
        <f t="shared" si="10"/>
        <v>2</v>
      </c>
      <c r="J141" s="188" t="e">
        <f>+IF(#REF!="Issued",1,IF(#REF!="Not Issued",2,"Nil"))</f>
        <v>#REF!</v>
      </c>
      <c r="K141" s="232"/>
      <c r="L141" s="96" t="s">
        <v>2177</v>
      </c>
    </row>
    <row r="142" spans="1:12" ht="17.25" customHeight="1" x14ac:dyDescent="0.2">
      <c r="A142" s="187">
        <f t="shared" si="8"/>
        <v>30</v>
      </c>
      <c r="B142" s="615" t="s">
        <v>2091</v>
      </c>
      <c r="C142" s="616">
        <v>67627</v>
      </c>
      <c r="D142" s="617" t="s">
        <v>2092</v>
      </c>
      <c r="E142" s="624" t="s">
        <v>2093</v>
      </c>
      <c r="F142" s="624" t="s">
        <v>141</v>
      </c>
      <c r="G142" s="92">
        <f t="shared" si="9"/>
        <v>1</v>
      </c>
      <c r="H142" s="189" t="s">
        <v>19</v>
      </c>
      <c r="I142" s="188">
        <f t="shared" si="10"/>
        <v>2</v>
      </c>
      <c r="J142" s="188" t="e">
        <f>+IF(#REF!="Issued",1,IF(#REF!="Not Issued",2,"Nil"))</f>
        <v>#REF!</v>
      </c>
      <c r="K142" s="232"/>
      <c r="L142" s="96" t="s">
        <v>1457</v>
      </c>
    </row>
    <row r="143" spans="1:12" ht="17.25" customHeight="1" x14ac:dyDescent="0.2">
      <c r="A143" s="187">
        <f t="shared" si="8"/>
        <v>31</v>
      </c>
      <c r="B143" s="615" t="s">
        <v>2095</v>
      </c>
      <c r="C143" s="616">
        <v>67628</v>
      </c>
      <c r="D143" s="617" t="s">
        <v>2096</v>
      </c>
      <c r="E143" s="624" t="s">
        <v>2097</v>
      </c>
      <c r="F143" s="624" t="s">
        <v>166</v>
      </c>
      <c r="G143" s="92">
        <f t="shared" si="9"/>
        <v>2</v>
      </c>
      <c r="H143" s="189" t="s">
        <v>19</v>
      </c>
      <c r="I143" s="188">
        <f t="shared" si="10"/>
        <v>2</v>
      </c>
      <c r="J143" s="188" t="e">
        <f>+IF(#REF!="Issued",1,IF(#REF!="Not Issued",2,"Nil"))</f>
        <v>#REF!</v>
      </c>
      <c r="K143" s="232"/>
      <c r="L143" s="96" t="s">
        <v>2183</v>
      </c>
    </row>
    <row r="144" spans="1:12" ht="17.25" customHeight="1" x14ac:dyDescent="0.2">
      <c r="A144" s="187">
        <f t="shared" si="8"/>
        <v>32</v>
      </c>
      <c r="B144" s="615" t="s">
        <v>2106</v>
      </c>
      <c r="C144" s="616">
        <v>67631</v>
      </c>
      <c r="D144" s="617" t="s">
        <v>2107</v>
      </c>
      <c r="E144" s="624" t="s">
        <v>2108</v>
      </c>
      <c r="F144" s="624" t="s">
        <v>166</v>
      </c>
      <c r="G144" s="92">
        <f t="shared" si="9"/>
        <v>2</v>
      </c>
      <c r="H144" s="189" t="s">
        <v>19</v>
      </c>
      <c r="I144" s="188">
        <f t="shared" si="10"/>
        <v>2</v>
      </c>
      <c r="J144" s="188" t="e">
        <f>+IF(#REF!="Issued",1,IF(#REF!="Not Issued",2,"Nil"))</f>
        <v>#REF!</v>
      </c>
      <c r="K144" s="232"/>
      <c r="L144" s="96" t="s">
        <v>2187</v>
      </c>
    </row>
    <row r="145" spans="1:12" ht="17.25" customHeight="1" x14ac:dyDescent="0.2">
      <c r="A145" s="187">
        <f t="shared" si="8"/>
        <v>33</v>
      </c>
      <c r="B145" s="615" t="s">
        <v>2143</v>
      </c>
      <c r="C145" s="616">
        <v>67641</v>
      </c>
      <c r="D145" s="617" t="s">
        <v>2144</v>
      </c>
      <c r="E145" s="624" t="s">
        <v>2145</v>
      </c>
      <c r="F145" s="624" t="s">
        <v>166</v>
      </c>
      <c r="G145" s="92">
        <f t="shared" si="9"/>
        <v>2</v>
      </c>
      <c r="H145" s="189" t="s">
        <v>19</v>
      </c>
      <c r="I145" s="188">
        <f t="shared" si="10"/>
        <v>2</v>
      </c>
      <c r="J145" s="188" t="e">
        <f>+IF(#REF!="Issued",1,IF(#REF!="Not Issued",2,"Nil"))</f>
        <v>#REF!</v>
      </c>
      <c r="K145" s="232"/>
      <c r="L145" s="96" t="s">
        <v>2191</v>
      </c>
    </row>
    <row r="146" spans="1:12" ht="17.25" customHeight="1" x14ac:dyDescent="0.2">
      <c r="A146" s="187">
        <f t="shared" si="8"/>
        <v>34</v>
      </c>
      <c r="B146" s="615" t="s">
        <v>2159</v>
      </c>
      <c r="C146" s="616">
        <v>67645</v>
      </c>
      <c r="D146" s="617" t="s">
        <v>2160</v>
      </c>
      <c r="E146" s="624" t="s">
        <v>2161</v>
      </c>
      <c r="F146" s="624" t="s">
        <v>141</v>
      </c>
      <c r="G146" s="92">
        <f t="shared" si="9"/>
        <v>1</v>
      </c>
      <c r="H146" s="189" t="s">
        <v>19</v>
      </c>
      <c r="I146" s="188">
        <f t="shared" si="10"/>
        <v>2</v>
      </c>
      <c r="J146" s="188" t="e">
        <f>+IF(#REF!="Issued",1,IF(#REF!="Not Issued",2,"Nil"))</f>
        <v>#REF!</v>
      </c>
      <c r="K146" s="232"/>
      <c r="L146" s="96" t="s">
        <v>2195</v>
      </c>
    </row>
    <row r="147" spans="1:12" ht="17.25" customHeight="1" x14ac:dyDescent="0.2">
      <c r="A147" s="187">
        <f t="shared" si="8"/>
        <v>35</v>
      </c>
      <c r="B147" s="615" t="s">
        <v>2163</v>
      </c>
      <c r="C147" s="616">
        <v>67646</v>
      </c>
      <c r="D147" s="617" t="s">
        <v>2164</v>
      </c>
      <c r="E147" s="624" t="s">
        <v>2165</v>
      </c>
      <c r="F147" s="624" t="s">
        <v>141</v>
      </c>
      <c r="G147" s="92">
        <f t="shared" si="9"/>
        <v>1</v>
      </c>
      <c r="H147" s="189" t="s">
        <v>19</v>
      </c>
      <c r="I147" s="188">
        <f t="shared" si="10"/>
        <v>2</v>
      </c>
      <c r="J147" s="188" t="e">
        <f>+IF(#REF!="Issued",1,IF(#REF!="Not Issued",2,"Nil"))</f>
        <v>#REF!</v>
      </c>
      <c r="K147" s="232"/>
      <c r="L147" s="96"/>
    </row>
    <row r="148" spans="1:12" ht="17.25" customHeight="1" x14ac:dyDescent="0.2">
      <c r="A148" s="187">
        <f t="shared" si="8"/>
        <v>36</v>
      </c>
      <c r="B148" s="615" t="s">
        <v>2167</v>
      </c>
      <c r="C148" s="616">
        <v>67647</v>
      </c>
      <c r="D148" s="617" t="s">
        <v>2168</v>
      </c>
      <c r="E148" s="624" t="s">
        <v>2169</v>
      </c>
      <c r="F148" s="624" t="s">
        <v>141</v>
      </c>
      <c r="G148" s="92">
        <f t="shared" si="9"/>
        <v>1</v>
      </c>
      <c r="H148" s="189" t="s">
        <v>19</v>
      </c>
      <c r="I148" s="188">
        <f t="shared" si="10"/>
        <v>2</v>
      </c>
      <c r="J148" s="188" t="e">
        <f>+IF(#REF!="Issued",1,IF(#REF!="Not Issued",2,"Nil"))</f>
        <v>#REF!</v>
      </c>
      <c r="K148" s="232"/>
      <c r="L148" s="96"/>
    </row>
    <row r="149" spans="1:12" x14ac:dyDescent="0.2">
      <c r="A149" s="187">
        <f t="shared" si="8"/>
        <v>37</v>
      </c>
      <c r="B149" s="615" t="s">
        <v>2174</v>
      </c>
      <c r="C149" s="616">
        <v>67649</v>
      </c>
      <c r="D149" s="617" t="s">
        <v>2175</v>
      </c>
      <c r="E149" s="624" t="s">
        <v>2176</v>
      </c>
      <c r="F149" s="624" t="s">
        <v>141</v>
      </c>
      <c r="G149" s="92">
        <f t="shared" si="9"/>
        <v>1</v>
      </c>
      <c r="H149" s="189" t="s">
        <v>19</v>
      </c>
      <c r="I149" s="188">
        <f t="shared" si="10"/>
        <v>2</v>
      </c>
      <c r="J149" s="188" t="e">
        <f>+IF(#REF!="Issued",1,IF(#REF!="Not Issued",2,"Nil"))</f>
        <v>#REF!</v>
      </c>
      <c r="K149" s="232"/>
      <c r="L149" s="96"/>
    </row>
    <row r="150" spans="1:12" ht="17.25" customHeight="1" x14ac:dyDescent="0.2">
      <c r="A150" s="187">
        <f t="shared" si="8"/>
        <v>38</v>
      </c>
      <c r="B150" s="615" t="s">
        <v>2178</v>
      </c>
      <c r="C150" s="616">
        <v>67650</v>
      </c>
      <c r="D150" s="617" t="s">
        <v>2179</v>
      </c>
      <c r="E150" s="624" t="s">
        <v>2180</v>
      </c>
      <c r="F150" s="624" t="s">
        <v>166</v>
      </c>
      <c r="G150" s="92">
        <f t="shared" si="9"/>
        <v>2</v>
      </c>
      <c r="H150" s="189" t="s">
        <v>19</v>
      </c>
      <c r="I150" s="188">
        <f t="shared" si="10"/>
        <v>2</v>
      </c>
      <c r="J150" s="188" t="e">
        <f>+IF(#REF!="Issued",1,IF(#REF!="Not Issued",2,"Nil"))</f>
        <v>#REF!</v>
      </c>
      <c r="K150" s="232"/>
      <c r="L150" s="96"/>
    </row>
    <row r="151" spans="1:12" ht="17.25" customHeight="1" x14ac:dyDescent="0.2">
      <c r="A151" s="187">
        <f t="shared" si="8"/>
        <v>39</v>
      </c>
      <c r="B151" s="615" t="s">
        <v>2204</v>
      </c>
      <c r="C151" s="616">
        <v>67658</v>
      </c>
      <c r="D151" s="617" t="s">
        <v>2205</v>
      </c>
      <c r="E151" s="624" t="s">
        <v>2206</v>
      </c>
      <c r="F151" s="624" t="s">
        <v>141</v>
      </c>
      <c r="G151" s="92">
        <f t="shared" si="9"/>
        <v>1</v>
      </c>
      <c r="H151" s="189" t="s">
        <v>19</v>
      </c>
      <c r="I151" s="188">
        <f t="shared" si="10"/>
        <v>2</v>
      </c>
      <c r="J151" s="188" t="e">
        <f>+IF(#REF!="Issued",1,IF(#REF!="Not Issued",2,"Nil"))</f>
        <v>#REF!</v>
      </c>
      <c r="K151" s="232"/>
      <c r="L151" s="96"/>
    </row>
    <row r="152" spans="1:12" ht="17.25" customHeight="1" x14ac:dyDescent="0.2">
      <c r="A152" s="187">
        <f t="shared" si="8"/>
        <v>40</v>
      </c>
      <c r="B152" s="615" t="s">
        <v>2207</v>
      </c>
      <c r="C152" s="616">
        <v>54276</v>
      </c>
      <c r="D152" s="617" t="s">
        <v>2208</v>
      </c>
      <c r="E152" s="624" t="s">
        <v>2209</v>
      </c>
      <c r="F152" s="624" t="s">
        <v>141</v>
      </c>
      <c r="G152" s="92">
        <f t="shared" si="9"/>
        <v>1</v>
      </c>
      <c r="H152" s="189" t="s">
        <v>19</v>
      </c>
      <c r="I152" s="188">
        <f t="shared" si="10"/>
        <v>2</v>
      </c>
      <c r="J152" s="188" t="e">
        <f>+IF(#REF!="Issued",1,IF(#REF!="Not Issued",2,"Nil"))</f>
        <v>#REF!</v>
      </c>
      <c r="K152" s="232"/>
      <c r="L152" s="96" t="s">
        <v>2213</v>
      </c>
    </row>
    <row r="153" spans="1:12" ht="16.5" thickBot="1" x14ac:dyDescent="0.3"/>
    <row r="154" spans="1:12" x14ac:dyDescent="0.2">
      <c r="A154" s="199" t="s">
        <v>687</v>
      </c>
      <c r="B154" s="200">
        <f>+COUNTIF(G113:G152,1)</f>
        <v>27</v>
      </c>
      <c r="C154" s="201"/>
      <c r="D154" s="202" t="s">
        <v>101</v>
      </c>
      <c r="E154" s="203"/>
      <c r="F154" s="204"/>
      <c r="G154" s="205"/>
      <c r="H154" s="200">
        <f>+COUNTIF(I113:I152,1)</f>
        <v>27</v>
      </c>
      <c r="I154" s="206"/>
      <c r="J154" s="207"/>
      <c r="K154" s="208"/>
    </row>
    <row r="155" spans="1:12" x14ac:dyDescent="0.2">
      <c r="A155" s="210" t="s">
        <v>112</v>
      </c>
      <c r="B155" s="211">
        <f>+COUNTIF(G113:G152,2)</f>
        <v>13</v>
      </c>
      <c r="C155" s="212"/>
      <c r="D155" s="213" t="s">
        <v>19</v>
      </c>
      <c r="E155" s="214"/>
      <c r="F155" s="208"/>
      <c r="G155" s="215"/>
      <c r="H155" s="211">
        <f>+COUNTIF(I113:I152,2)</f>
        <v>13</v>
      </c>
      <c r="I155" s="216"/>
      <c r="J155" s="208"/>
      <c r="K155" s="208"/>
    </row>
    <row r="156" spans="1:12" ht="16.5" thickBot="1" x14ac:dyDescent="0.3">
      <c r="A156" s="217"/>
      <c r="B156" s="222">
        <f>SUM(B154:B155)</f>
        <v>40</v>
      </c>
      <c r="C156" s="219"/>
      <c r="D156" s="220" t="s">
        <v>0</v>
      </c>
      <c r="E156" s="221"/>
      <c r="F156" s="218"/>
      <c r="G156" s="218"/>
      <c r="H156" s="222">
        <f>SUM(H154:H155)</f>
        <v>40</v>
      </c>
      <c r="I156" s="223"/>
      <c r="J156" s="208"/>
      <c r="K156" s="208"/>
    </row>
  </sheetData>
  <sortState ref="B113:H152">
    <sortCondition ref="H113:H152"/>
  </sortState>
  <mergeCells count="17">
    <mergeCell ref="A1:K1"/>
    <mergeCell ref="A2:K2"/>
    <mergeCell ref="A3:A4"/>
    <mergeCell ref="B3:B4"/>
    <mergeCell ref="C3:C4"/>
    <mergeCell ref="D3:D4"/>
    <mergeCell ref="E3:E4"/>
    <mergeCell ref="H3:H4"/>
    <mergeCell ref="K111:K112"/>
    <mergeCell ref="K3:K4"/>
    <mergeCell ref="A110:K110"/>
    <mergeCell ref="A111:A112"/>
    <mergeCell ref="B111:B112"/>
    <mergeCell ref="C111:C112"/>
    <mergeCell ref="D111:D112"/>
    <mergeCell ref="E111:E112"/>
    <mergeCell ref="H111:H112"/>
  </mergeCells>
  <conditionalFormatting sqref="H113:H115 H5:H82 H148:H152 H117:H146 H84:H104">
    <cfRule type="cellIs" dxfId="259" priority="25" stopIfTrue="1" operator="equal">
      <formula>"Dropped"</formula>
    </cfRule>
    <cfRule type="cellIs" dxfId="258" priority="26" stopIfTrue="1" operator="equal">
      <formula>"Left"</formula>
    </cfRule>
    <cfRule type="cellIs" dxfId="257" priority="27" stopIfTrue="1" operator="equal">
      <formula>"Incomplete"</formula>
    </cfRule>
    <cfRule type="cellIs" dxfId="256" priority="28" stopIfTrue="1" operator="equal">
      <formula>"Complete"</formula>
    </cfRule>
  </conditionalFormatting>
  <conditionalFormatting sqref="H83">
    <cfRule type="cellIs" dxfId="255" priority="19" stopIfTrue="1" operator="equal">
      <formula>"Dropped"</formula>
    </cfRule>
    <cfRule type="cellIs" dxfId="254" priority="20" stopIfTrue="1" operator="equal">
      <formula>"Left"</formula>
    </cfRule>
    <cfRule type="cellIs" dxfId="253" priority="21" stopIfTrue="1" operator="equal">
      <formula>"Incomplete"</formula>
    </cfRule>
    <cfRule type="cellIs" dxfId="252" priority="22" stopIfTrue="1" operator="equal">
      <formula>"Complete"</formula>
    </cfRule>
  </conditionalFormatting>
  <conditionalFormatting sqref="H147">
    <cfRule type="cellIs" dxfId="251" priority="13" stopIfTrue="1" operator="equal">
      <formula>"Dropped"</formula>
    </cfRule>
    <cfRule type="cellIs" dxfId="250" priority="14" stopIfTrue="1" operator="equal">
      <formula>"Left"</formula>
    </cfRule>
    <cfRule type="cellIs" dxfId="249" priority="15" stopIfTrue="1" operator="equal">
      <formula>"Incomplete"</formula>
    </cfRule>
    <cfRule type="cellIs" dxfId="248" priority="16" stopIfTrue="1" operator="equal">
      <formula>"Complete"</formula>
    </cfRule>
  </conditionalFormatting>
  <conditionalFormatting sqref="H116">
    <cfRule type="cellIs" dxfId="247" priority="7" stopIfTrue="1" operator="equal">
      <formula>"Dropped"</formula>
    </cfRule>
    <cfRule type="cellIs" dxfId="246" priority="8" stopIfTrue="1" operator="equal">
      <formula>"Left"</formula>
    </cfRule>
    <cfRule type="cellIs" dxfId="245" priority="9" stopIfTrue="1" operator="equal">
      <formula>"Incomplete"</formula>
    </cfRule>
    <cfRule type="cellIs" dxfId="244" priority="10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47"/>
  <sheetViews>
    <sheetView showGridLines="0" topLeftCell="A28" workbookViewId="0">
      <selection activeCell="D10" sqref="D10"/>
    </sheetView>
  </sheetViews>
  <sheetFormatPr defaultRowHeight="12.75" x14ac:dyDescent="0.2"/>
  <cols>
    <col min="1" max="1" width="7.28515625" style="607" customWidth="1"/>
    <col min="2" max="2" width="13.28515625" style="555" bestFit="1" customWidth="1"/>
    <col min="3" max="3" width="9.42578125" style="555" bestFit="1" customWidth="1"/>
    <col min="4" max="4" width="37.42578125" style="559" customWidth="1"/>
    <col min="5" max="5" width="30.28515625" style="555" hidden="1" customWidth="1"/>
    <col min="6" max="6" width="6.85546875" style="555" hidden="1" customWidth="1"/>
    <col min="7" max="7" width="2.28515625" style="555" hidden="1" customWidth="1"/>
    <col min="8" max="8" width="11" style="555" bestFit="1" customWidth="1"/>
    <col min="9" max="9" width="2.28515625" style="555" hidden="1" customWidth="1"/>
    <col min="10" max="10" width="7.42578125" style="555" hidden="1" customWidth="1"/>
    <col min="11" max="11" width="14" style="555" hidden="1" customWidth="1"/>
    <col min="12" max="12" width="21.7109375" style="555" bestFit="1" customWidth="1"/>
    <col min="13" max="13" width="11" style="555" hidden="1" customWidth="1"/>
    <col min="14" max="31" width="9.140625" style="555" customWidth="1"/>
    <col min="32" max="32" width="3" style="555" customWidth="1"/>
    <col min="33" max="33" width="3.140625" style="555" customWidth="1"/>
    <col min="34" max="16384" width="9.140625" style="555"/>
  </cols>
  <sheetData>
    <row r="1" spans="1:33" ht="32.25" customHeight="1" x14ac:dyDescent="0.45">
      <c r="A1" s="730" t="s">
        <v>220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</row>
    <row r="2" spans="1:33" ht="38.25" customHeight="1" thickBot="1" x14ac:dyDescent="0.55000000000000004">
      <c r="A2" s="731" t="s">
        <v>66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</row>
    <row r="3" spans="1:33" s="559" customFormat="1" ht="22.5" customHeight="1" x14ac:dyDescent="0.2">
      <c r="A3" s="732" t="s">
        <v>86</v>
      </c>
      <c r="B3" s="734" t="s">
        <v>87</v>
      </c>
      <c r="C3" s="734" t="s">
        <v>88</v>
      </c>
      <c r="D3" s="734" t="s">
        <v>89</v>
      </c>
      <c r="E3" s="734" t="s">
        <v>90</v>
      </c>
      <c r="F3" s="556" t="s">
        <v>91</v>
      </c>
      <c r="G3" s="556"/>
      <c r="H3" s="734" t="s">
        <v>92</v>
      </c>
      <c r="I3" s="557"/>
      <c r="J3" s="558" t="s">
        <v>93</v>
      </c>
      <c r="K3" s="558"/>
      <c r="L3" s="726" t="s">
        <v>94</v>
      </c>
      <c r="AF3" s="728" t="s">
        <v>136</v>
      </c>
      <c r="AG3" s="728" t="s">
        <v>137</v>
      </c>
    </row>
    <row r="4" spans="1:33" s="559" customFormat="1" ht="22.5" customHeight="1" thickBot="1" x14ac:dyDescent="0.25">
      <c r="A4" s="733"/>
      <c r="B4" s="735"/>
      <c r="C4" s="735"/>
      <c r="D4" s="735"/>
      <c r="E4" s="735"/>
      <c r="F4" s="560" t="s">
        <v>95</v>
      </c>
      <c r="G4" s="560"/>
      <c r="H4" s="735"/>
      <c r="I4" s="561"/>
      <c r="J4" s="562" t="s">
        <v>96</v>
      </c>
      <c r="K4" s="562"/>
      <c r="L4" s="727"/>
      <c r="AF4" s="729"/>
      <c r="AG4" s="729"/>
    </row>
    <row r="5" spans="1:33" ht="16.5" customHeight="1" x14ac:dyDescent="0.25">
      <c r="A5" s="563">
        <v>1</v>
      </c>
      <c r="B5" s="626" t="s">
        <v>6724</v>
      </c>
      <c r="C5" s="627">
        <v>81858</v>
      </c>
      <c r="D5" s="628" t="s">
        <v>6725</v>
      </c>
      <c r="E5" s="564" t="s">
        <v>6726</v>
      </c>
      <c r="F5" s="565" t="s">
        <v>141</v>
      </c>
      <c r="G5" s="566">
        <f t="shared" ref="G5:G41" si="0">+IF(F5="M",1,IF(F5="f",2,IF(F5="Civ",3,"Error")))</f>
        <v>1</v>
      </c>
      <c r="H5" s="93" t="s">
        <v>101</v>
      </c>
      <c r="I5" s="567">
        <f t="shared" ref="I5:I41" si="1">+IF(H5="Studying",5,IF(H5="Complete",1,IF(H5="Incomplete",2,IF(H5="Left",3,IF(H5="Dropped",4,"Error")))))</f>
        <v>1</v>
      </c>
      <c r="J5" s="567" t="e">
        <f>+IF(#REF!="Issued",1,IF(#REF!="Not Issued",2,"Nil"))</f>
        <v>#REF!</v>
      </c>
      <c r="K5" s="568" t="s">
        <v>2340</v>
      </c>
      <c r="L5" s="568"/>
      <c r="M5" s="569" t="s">
        <v>2341</v>
      </c>
      <c r="AF5" s="570"/>
      <c r="AG5" s="570"/>
    </row>
    <row r="6" spans="1:33" ht="16.5" customHeight="1" x14ac:dyDescent="0.25">
      <c r="A6" s="563">
        <v>2</v>
      </c>
      <c r="B6" s="626" t="s">
        <v>6729</v>
      </c>
      <c r="C6" s="627">
        <v>81860</v>
      </c>
      <c r="D6" s="628" t="s">
        <v>6730</v>
      </c>
      <c r="E6" s="564" t="s">
        <v>6731</v>
      </c>
      <c r="F6" s="565" t="s">
        <v>141</v>
      </c>
      <c r="G6" s="566">
        <f t="shared" si="0"/>
        <v>1</v>
      </c>
      <c r="H6" s="93" t="s">
        <v>101</v>
      </c>
      <c r="I6" s="567">
        <f t="shared" si="1"/>
        <v>1</v>
      </c>
      <c r="J6" s="567" t="e">
        <f>+IF(#REF!="Issued",1,IF(#REF!="Not Issued",2,"Nil"))</f>
        <v>#REF!</v>
      </c>
      <c r="K6" s="568" t="s">
        <v>2345</v>
      </c>
      <c r="L6" s="568"/>
      <c r="M6" s="569" t="s">
        <v>2346</v>
      </c>
      <c r="AF6" s="570"/>
      <c r="AG6" s="570"/>
    </row>
    <row r="7" spans="1:33" ht="16.5" customHeight="1" x14ac:dyDescent="0.25">
      <c r="A7" s="563">
        <v>3</v>
      </c>
      <c r="B7" s="626" t="s">
        <v>6734</v>
      </c>
      <c r="C7" s="627">
        <v>48892</v>
      </c>
      <c r="D7" s="628" t="s">
        <v>6735</v>
      </c>
      <c r="E7" s="564" t="s">
        <v>3570</v>
      </c>
      <c r="F7" s="565" t="s">
        <v>141</v>
      </c>
      <c r="G7" s="566">
        <f t="shared" si="0"/>
        <v>1</v>
      </c>
      <c r="H7" s="93" t="s">
        <v>101</v>
      </c>
      <c r="I7" s="567">
        <f t="shared" si="1"/>
        <v>1</v>
      </c>
      <c r="J7" s="567" t="e">
        <f>+IF(#REF!="Issued",1,IF(#REF!="Not Issued",2,"Nil"))</f>
        <v>#REF!</v>
      </c>
      <c r="K7" s="568" t="s">
        <v>2350</v>
      </c>
      <c r="L7" s="568"/>
      <c r="M7" s="569" t="s">
        <v>2351</v>
      </c>
      <c r="AF7" s="570"/>
      <c r="AG7" s="570"/>
    </row>
    <row r="8" spans="1:33" ht="16.5" customHeight="1" x14ac:dyDescent="0.25">
      <c r="A8" s="563">
        <v>4</v>
      </c>
      <c r="B8" s="626" t="s">
        <v>6736</v>
      </c>
      <c r="C8" s="627">
        <v>81861</v>
      </c>
      <c r="D8" s="628" t="s">
        <v>6737</v>
      </c>
      <c r="E8" s="564" t="s">
        <v>1571</v>
      </c>
      <c r="F8" s="565" t="s">
        <v>141</v>
      </c>
      <c r="G8" s="566">
        <f t="shared" si="0"/>
        <v>1</v>
      </c>
      <c r="H8" s="93" t="s">
        <v>101</v>
      </c>
      <c r="I8" s="567">
        <f t="shared" si="1"/>
        <v>1</v>
      </c>
      <c r="J8" s="567" t="e">
        <f>+IF(#REF!="Issued",1,IF(#REF!="Not Issued",2,"Nil"))</f>
        <v>#REF!</v>
      </c>
      <c r="K8" s="568" t="s">
        <v>2354</v>
      </c>
      <c r="L8" s="568"/>
      <c r="M8" s="569" t="s">
        <v>2355</v>
      </c>
      <c r="AF8" s="570"/>
      <c r="AG8" s="570"/>
    </row>
    <row r="9" spans="1:33" ht="16.5" customHeight="1" x14ac:dyDescent="0.25">
      <c r="A9" s="563">
        <v>5</v>
      </c>
      <c r="B9" s="626" t="s">
        <v>6738</v>
      </c>
      <c r="C9" s="627">
        <v>46345</v>
      </c>
      <c r="D9" s="628" t="s">
        <v>6739</v>
      </c>
      <c r="E9" s="564" t="s">
        <v>6740</v>
      </c>
      <c r="F9" s="565" t="s">
        <v>141</v>
      </c>
      <c r="G9" s="566">
        <f t="shared" si="0"/>
        <v>1</v>
      </c>
      <c r="H9" s="93" t="s">
        <v>101</v>
      </c>
      <c r="I9" s="567">
        <f t="shared" si="1"/>
        <v>1</v>
      </c>
      <c r="J9" s="567" t="e">
        <f>+IF(#REF!="Issued",1,IF(#REF!="Not Issued",2,"Nil"))</f>
        <v>#REF!</v>
      </c>
      <c r="K9" s="568" t="s">
        <v>2359</v>
      </c>
      <c r="L9" s="568"/>
      <c r="M9" s="569" t="s">
        <v>2360</v>
      </c>
      <c r="AF9" s="570"/>
      <c r="AG9" s="570"/>
    </row>
    <row r="10" spans="1:33" ht="16.5" customHeight="1" x14ac:dyDescent="0.25">
      <c r="A10" s="563">
        <v>6</v>
      </c>
      <c r="B10" s="626" t="s">
        <v>6745</v>
      </c>
      <c r="C10" s="627">
        <v>81862</v>
      </c>
      <c r="D10" s="628" t="s">
        <v>6746</v>
      </c>
      <c r="E10" s="564" t="s">
        <v>6747</v>
      </c>
      <c r="F10" s="565" t="s">
        <v>141</v>
      </c>
      <c r="G10" s="566">
        <f t="shared" si="0"/>
        <v>1</v>
      </c>
      <c r="H10" s="93" t="s">
        <v>101</v>
      </c>
      <c r="I10" s="567">
        <f t="shared" si="1"/>
        <v>1</v>
      </c>
      <c r="J10" s="567" t="e">
        <f>+IF(#REF!="Issued",1,IF(#REF!="Not Issued",2,"Nil"))</f>
        <v>#REF!</v>
      </c>
      <c r="K10" s="568" t="s">
        <v>2364</v>
      </c>
      <c r="L10" s="568"/>
      <c r="M10" s="569" t="s">
        <v>2365</v>
      </c>
      <c r="AF10" s="570"/>
      <c r="AG10" s="570"/>
    </row>
    <row r="11" spans="1:33" ht="16.5" customHeight="1" x14ac:dyDescent="0.25">
      <c r="A11" s="563">
        <v>7</v>
      </c>
      <c r="B11" s="626" t="s">
        <v>6748</v>
      </c>
      <c r="C11" s="627">
        <v>81863</v>
      </c>
      <c r="D11" s="628" t="s">
        <v>6749</v>
      </c>
      <c r="E11" s="564" t="s">
        <v>6750</v>
      </c>
      <c r="F11" s="565" t="s">
        <v>141</v>
      </c>
      <c r="G11" s="566">
        <f t="shared" si="0"/>
        <v>1</v>
      </c>
      <c r="H11" s="93" t="s">
        <v>101</v>
      </c>
      <c r="I11" s="567">
        <f t="shared" si="1"/>
        <v>1</v>
      </c>
      <c r="J11" s="567" t="e">
        <f>+IF(#REF!="Issued",1,IF(#REF!="Not Issued",2,"Nil"))</f>
        <v>#REF!</v>
      </c>
      <c r="K11" s="568" t="s">
        <v>2369</v>
      </c>
      <c r="L11" s="568"/>
      <c r="M11" s="569" t="s">
        <v>2370</v>
      </c>
      <c r="AF11" s="570"/>
      <c r="AG11" s="570"/>
    </row>
    <row r="12" spans="1:33" ht="16.5" customHeight="1" x14ac:dyDescent="0.25">
      <c r="A12" s="563">
        <v>8</v>
      </c>
      <c r="B12" s="626" t="s">
        <v>6754</v>
      </c>
      <c r="C12" s="627">
        <v>81865</v>
      </c>
      <c r="D12" s="628" t="s">
        <v>6755</v>
      </c>
      <c r="E12" s="564" t="s">
        <v>1837</v>
      </c>
      <c r="F12" s="565" t="s">
        <v>141</v>
      </c>
      <c r="G12" s="566">
        <f t="shared" si="0"/>
        <v>1</v>
      </c>
      <c r="H12" s="93" t="s">
        <v>101</v>
      </c>
      <c r="I12" s="567">
        <f t="shared" si="1"/>
        <v>1</v>
      </c>
      <c r="J12" s="567" t="e">
        <f>+IF(#REF!="Issued",1,IF(#REF!="Not Issued",2,"Nil"))</f>
        <v>#REF!</v>
      </c>
      <c r="K12" s="568" t="s">
        <v>2374</v>
      </c>
      <c r="L12" s="568"/>
      <c r="M12" s="569" t="s">
        <v>2375</v>
      </c>
      <c r="AF12" s="570"/>
      <c r="AG12" s="570"/>
    </row>
    <row r="13" spans="1:33" ht="16.5" customHeight="1" x14ac:dyDescent="0.25">
      <c r="A13" s="563">
        <v>9</v>
      </c>
      <c r="B13" s="626" t="s">
        <v>6756</v>
      </c>
      <c r="C13" s="627">
        <v>81866</v>
      </c>
      <c r="D13" s="628" t="s">
        <v>6757</v>
      </c>
      <c r="E13" s="564" t="s">
        <v>6758</v>
      </c>
      <c r="F13" s="565" t="s">
        <v>141</v>
      </c>
      <c r="G13" s="566">
        <f t="shared" si="0"/>
        <v>1</v>
      </c>
      <c r="H13" s="93" t="s">
        <v>101</v>
      </c>
      <c r="I13" s="567">
        <f t="shared" si="1"/>
        <v>1</v>
      </c>
      <c r="J13" s="567" t="e">
        <f>+IF(#REF!="Issued",1,IF(#REF!="Not Issued",2,"Nil"))</f>
        <v>#REF!</v>
      </c>
      <c r="K13" s="568" t="s">
        <v>2378</v>
      </c>
      <c r="L13" s="568"/>
      <c r="M13" s="569" t="s">
        <v>2379</v>
      </c>
      <c r="AF13" s="570"/>
      <c r="AG13" s="570"/>
    </row>
    <row r="14" spans="1:33" ht="16.5" customHeight="1" x14ac:dyDescent="0.25">
      <c r="A14" s="563">
        <v>10</v>
      </c>
      <c r="B14" s="626" t="s">
        <v>6768</v>
      </c>
      <c r="C14" s="627">
        <v>41249</v>
      </c>
      <c r="D14" s="628" t="s">
        <v>6769</v>
      </c>
      <c r="E14" s="564" t="s">
        <v>6770</v>
      </c>
      <c r="F14" s="565" t="s">
        <v>141</v>
      </c>
      <c r="G14" s="566">
        <f t="shared" si="0"/>
        <v>1</v>
      </c>
      <c r="H14" s="93" t="s">
        <v>101</v>
      </c>
      <c r="I14" s="567">
        <f t="shared" si="1"/>
        <v>1</v>
      </c>
      <c r="J14" s="567" t="e">
        <f>+IF(#REF!="Issued",1,IF(#REF!="Not Issued",2,"Nil"))</f>
        <v>#REF!</v>
      </c>
      <c r="K14" s="568" t="s">
        <v>2383</v>
      </c>
      <c r="L14" s="568"/>
      <c r="M14" s="569" t="s">
        <v>2384</v>
      </c>
      <c r="AF14" s="570"/>
      <c r="AG14" s="570"/>
    </row>
    <row r="15" spans="1:33" ht="16.5" customHeight="1" x14ac:dyDescent="0.25">
      <c r="A15" s="563">
        <v>11</v>
      </c>
      <c r="B15" s="626" t="s">
        <v>6771</v>
      </c>
      <c r="C15" s="627">
        <v>81868</v>
      </c>
      <c r="D15" s="628" t="s">
        <v>6772</v>
      </c>
      <c r="E15" s="564" t="s">
        <v>6773</v>
      </c>
      <c r="F15" s="565" t="s">
        <v>141</v>
      </c>
      <c r="G15" s="566">
        <f t="shared" si="0"/>
        <v>1</v>
      </c>
      <c r="H15" s="93" t="s">
        <v>101</v>
      </c>
      <c r="I15" s="567">
        <f t="shared" si="1"/>
        <v>1</v>
      </c>
      <c r="J15" s="567" t="e">
        <f>+IF(#REF!="Issued",1,IF(#REF!="Not Issued",2,"Nil"))</f>
        <v>#REF!</v>
      </c>
      <c r="K15" s="568" t="s">
        <v>6573</v>
      </c>
      <c r="L15" s="568"/>
      <c r="M15" s="569" t="s">
        <v>6578</v>
      </c>
      <c r="AF15" s="570"/>
      <c r="AG15" s="570"/>
    </row>
    <row r="16" spans="1:33" ht="16.5" customHeight="1" x14ac:dyDescent="0.25">
      <c r="A16" s="563">
        <v>12</v>
      </c>
      <c r="B16" s="626" t="s">
        <v>6774</v>
      </c>
      <c r="C16" s="627">
        <v>81869</v>
      </c>
      <c r="D16" s="628" t="s">
        <v>6775</v>
      </c>
      <c r="E16" s="564" t="s">
        <v>6776</v>
      </c>
      <c r="F16" s="565" t="s">
        <v>166</v>
      </c>
      <c r="G16" s="566">
        <f t="shared" si="0"/>
        <v>2</v>
      </c>
      <c r="H16" s="93" t="s">
        <v>101</v>
      </c>
      <c r="I16" s="567">
        <f t="shared" si="1"/>
        <v>1</v>
      </c>
      <c r="J16" s="567" t="e">
        <f>+IF(#REF!="Issued",1,IF(#REF!="Not Issued",2,"Nil"))</f>
        <v>#REF!</v>
      </c>
      <c r="K16" s="568" t="s">
        <v>6577</v>
      </c>
      <c r="L16" s="568"/>
      <c r="M16" s="569" t="s">
        <v>6583</v>
      </c>
      <c r="AF16" s="570"/>
      <c r="AG16" s="570"/>
    </row>
    <row r="17" spans="1:33" ht="16.5" customHeight="1" x14ac:dyDescent="0.25">
      <c r="A17" s="563">
        <v>13</v>
      </c>
      <c r="B17" s="626" t="s">
        <v>6777</v>
      </c>
      <c r="C17" s="627">
        <v>81870</v>
      </c>
      <c r="D17" s="628" t="s">
        <v>6778</v>
      </c>
      <c r="E17" s="564" t="s">
        <v>6779</v>
      </c>
      <c r="F17" s="565" t="s">
        <v>141</v>
      </c>
      <c r="G17" s="566">
        <f t="shared" si="0"/>
        <v>1</v>
      </c>
      <c r="H17" s="93" t="s">
        <v>101</v>
      </c>
      <c r="I17" s="567">
        <f t="shared" si="1"/>
        <v>1</v>
      </c>
      <c r="J17" s="567" t="e">
        <f>+IF(#REF!="Issued",1,IF(#REF!="Not Issued",2,"Nil"))</f>
        <v>#REF!</v>
      </c>
      <c r="K17" s="568" t="s">
        <v>6582</v>
      </c>
      <c r="L17" s="568"/>
      <c r="M17" s="569" t="s">
        <v>6586</v>
      </c>
      <c r="AF17" s="570"/>
      <c r="AG17" s="570"/>
    </row>
    <row r="18" spans="1:33" ht="16.5" customHeight="1" x14ac:dyDescent="0.25">
      <c r="A18" s="563">
        <v>14</v>
      </c>
      <c r="B18" s="626" t="s">
        <v>6780</v>
      </c>
      <c r="C18" s="627">
        <v>45971</v>
      </c>
      <c r="D18" s="628" t="s">
        <v>6781</v>
      </c>
      <c r="E18" s="564" t="s">
        <v>6782</v>
      </c>
      <c r="F18" s="565" t="s">
        <v>166</v>
      </c>
      <c r="G18" s="566">
        <f t="shared" si="0"/>
        <v>2</v>
      </c>
      <c r="H18" s="93" t="s">
        <v>101</v>
      </c>
      <c r="I18" s="567">
        <f t="shared" si="1"/>
        <v>1</v>
      </c>
      <c r="J18" s="567" t="e">
        <f>+IF(#REF!="Issued",1,IF(#REF!="Not Issued",2,"Nil"))</f>
        <v>#REF!</v>
      </c>
      <c r="K18" s="568" t="s">
        <v>6585</v>
      </c>
      <c r="L18" s="568"/>
      <c r="M18" s="569" t="s">
        <v>6590</v>
      </c>
      <c r="AF18" s="570"/>
      <c r="AG18" s="570"/>
    </row>
    <row r="19" spans="1:33" ht="16.5" customHeight="1" x14ac:dyDescent="0.25">
      <c r="A19" s="563">
        <v>15</v>
      </c>
      <c r="B19" s="626" t="s">
        <v>6786</v>
      </c>
      <c r="C19" s="627">
        <v>81872</v>
      </c>
      <c r="D19" s="628" t="s">
        <v>6787</v>
      </c>
      <c r="E19" s="564" t="s">
        <v>6788</v>
      </c>
      <c r="F19" s="565" t="s">
        <v>141</v>
      </c>
      <c r="G19" s="566">
        <f t="shared" si="0"/>
        <v>1</v>
      </c>
      <c r="H19" s="93" t="s">
        <v>101</v>
      </c>
      <c r="I19" s="567">
        <f t="shared" si="1"/>
        <v>1</v>
      </c>
      <c r="J19" s="567" t="e">
        <f>+IF(#REF!="Issued",1,IF(#REF!="Not Issued",2,"Nil"))</f>
        <v>#REF!</v>
      </c>
      <c r="K19" s="568" t="s">
        <v>6759</v>
      </c>
      <c r="L19" s="568"/>
      <c r="M19" s="569" t="s">
        <v>6594</v>
      </c>
      <c r="AF19" s="570"/>
      <c r="AG19" s="570"/>
    </row>
    <row r="20" spans="1:33" ht="16.5" customHeight="1" x14ac:dyDescent="0.25">
      <c r="A20" s="563">
        <v>16</v>
      </c>
      <c r="B20" s="626" t="s">
        <v>6792</v>
      </c>
      <c r="C20" s="627">
        <v>81874</v>
      </c>
      <c r="D20" s="628" t="s">
        <v>6793</v>
      </c>
      <c r="E20" s="564" t="s">
        <v>6794</v>
      </c>
      <c r="F20" s="565" t="s">
        <v>141</v>
      </c>
      <c r="G20" s="566">
        <f t="shared" si="0"/>
        <v>1</v>
      </c>
      <c r="H20" s="93" t="s">
        <v>101</v>
      </c>
      <c r="I20" s="567">
        <f t="shared" si="1"/>
        <v>1</v>
      </c>
      <c r="J20" s="567" t="e">
        <f>+IF(#REF!="Issued",1,IF(#REF!="Not Issued",2,"Nil"))</f>
        <v>#REF!</v>
      </c>
      <c r="K20" s="568" t="s">
        <v>6589</v>
      </c>
      <c r="L20" s="568"/>
      <c r="M20" s="569" t="s">
        <v>6599</v>
      </c>
      <c r="AF20" s="570"/>
      <c r="AG20" s="570"/>
    </row>
    <row r="21" spans="1:33" ht="16.5" customHeight="1" x14ac:dyDescent="0.25">
      <c r="A21" s="563">
        <v>17</v>
      </c>
      <c r="B21" s="626" t="s">
        <v>6804</v>
      </c>
      <c r="C21" s="627">
        <v>81877</v>
      </c>
      <c r="D21" s="628" t="s">
        <v>6805</v>
      </c>
      <c r="E21" s="564" t="s">
        <v>6806</v>
      </c>
      <c r="F21" s="565" t="s">
        <v>166</v>
      </c>
      <c r="G21" s="566">
        <f t="shared" si="0"/>
        <v>2</v>
      </c>
      <c r="H21" s="93" t="s">
        <v>101</v>
      </c>
      <c r="I21" s="567">
        <f t="shared" si="1"/>
        <v>1</v>
      </c>
      <c r="J21" s="567" t="e">
        <f>+IF(#REF!="Issued",1,IF(#REF!="Not Issued",2,"Nil"))</f>
        <v>#REF!</v>
      </c>
      <c r="K21" s="568" t="s">
        <v>6593</v>
      </c>
      <c r="L21" s="568"/>
      <c r="M21" s="569"/>
      <c r="AF21" s="570"/>
      <c r="AG21" s="570"/>
    </row>
    <row r="22" spans="1:33" ht="16.5" customHeight="1" x14ac:dyDescent="0.25">
      <c r="A22" s="563">
        <v>18</v>
      </c>
      <c r="B22" s="626" t="s">
        <v>6807</v>
      </c>
      <c r="C22" s="627">
        <v>81878</v>
      </c>
      <c r="D22" s="628" t="s">
        <v>595</v>
      </c>
      <c r="E22" s="564" t="s">
        <v>6808</v>
      </c>
      <c r="F22" s="565" t="s">
        <v>141</v>
      </c>
      <c r="G22" s="566">
        <f t="shared" si="0"/>
        <v>1</v>
      </c>
      <c r="H22" s="93" t="s">
        <v>101</v>
      </c>
      <c r="I22" s="567">
        <f t="shared" si="1"/>
        <v>1</v>
      </c>
      <c r="J22" s="567" t="e">
        <f>+IF(#REF!="Issued",1,IF(#REF!="Not Issued",2,"Nil"))</f>
        <v>#REF!</v>
      </c>
      <c r="K22" s="568" t="s">
        <v>6598</v>
      </c>
      <c r="L22" s="568"/>
      <c r="M22" s="569"/>
      <c r="AF22" s="570"/>
      <c r="AG22" s="570"/>
    </row>
    <row r="23" spans="1:33" ht="16.5" customHeight="1" x14ac:dyDescent="0.25">
      <c r="A23" s="563">
        <v>19</v>
      </c>
      <c r="B23" s="626" t="s">
        <v>6812</v>
      </c>
      <c r="C23" s="627">
        <v>11945</v>
      </c>
      <c r="D23" s="628" t="s">
        <v>2080</v>
      </c>
      <c r="E23" s="564" t="s">
        <v>2338</v>
      </c>
      <c r="F23" s="565" t="s">
        <v>141</v>
      </c>
      <c r="G23" s="566">
        <f t="shared" si="0"/>
        <v>1</v>
      </c>
      <c r="H23" s="93" t="s">
        <v>101</v>
      </c>
      <c r="I23" s="567">
        <f t="shared" si="1"/>
        <v>1</v>
      </c>
      <c r="J23" s="567" t="e">
        <f>+IF(#REF!="Issued",1,IF(#REF!="Not Issued",2,"Nil"))</f>
        <v>#REF!</v>
      </c>
      <c r="K23" s="568" t="s">
        <v>6603</v>
      </c>
      <c r="L23" s="568"/>
      <c r="M23" s="569"/>
      <c r="AF23" s="570"/>
      <c r="AG23" s="570"/>
    </row>
    <row r="24" spans="1:33" ht="16.5" customHeight="1" x14ac:dyDescent="0.25">
      <c r="A24" s="563">
        <v>20</v>
      </c>
      <c r="B24" s="626" t="s">
        <v>6817</v>
      </c>
      <c r="C24" s="627">
        <v>81880</v>
      </c>
      <c r="D24" s="628" t="s">
        <v>6818</v>
      </c>
      <c r="E24" s="564" t="s">
        <v>6819</v>
      </c>
      <c r="F24" s="565" t="s">
        <v>141</v>
      </c>
      <c r="G24" s="566">
        <f t="shared" si="0"/>
        <v>1</v>
      </c>
      <c r="H24" s="93" t="s">
        <v>101</v>
      </c>
      <c r="I24" s="567">
        <f t="shared" si="1"/>
        <v>1</v>
      </c>
      <c r="J24" s="567" t="e">
        <f>+IF(#REF!="Issued",1,IF(#REF!="Not Issued",2,"Nil"))</f>
        <v>#REF!</v>
      </c>
      <c r="K24" s="568" t="s">
        <v>6607</v>
      </c>
      <c r="L24" s="568"/>
      <c r="M24" s="569"/>
      <c r="AF24" s="570"/>
      <c r="AG24" s="570"/>
    </row>
    <row r="25" spans="1:33" ht="16.5" customHeight="1" x14ac:dyDescent="0.25">
      <c r="A25" s="563">
        <v>21</v>
      </c>
      <c r="B25" s="626" t="s">
        <v>6721</v>
      </c>
      <c r="C25" s="627">
        <v>51437</v>
      </c>
      <c r="D25" s="628" t="s">
        <v>6722</v>
      </c>
      <c r="E25" s="564" t="s">
        <v>6723</v>
      </c>
      <c r="F25" s="565" t="s">
        <v>141</v>
      </c>
      <c r="G25" s="566">
        <f t="shared" si="0"/>
        <v>1</v>
      </c>
      <c r="H25" s="93" t="s">
        <v>19</v>
      </c>
      <c r="I25" s="567">
        <f t="shared" si="1"/>
        <v>2</v>
      </c>
      <c r="J25" s="567" t="e">
        <f>+IF(#REF!="Issued",1,IF(#REF!="Not Issued",2,"Nil"))</f>
        <v>#REF!</v>
      </c>
      <c r="K25" s="568" t="s">
        <v>6611</v>
      </c>
      <c r="L25" s="568"/>
      <c r="M25" s="569"/>
      <c r="AF25" s="570"/>
      <c r="AG25" s="570"/>
    </row>
    <row r="26" spans="1:33" ht="16.5" customHeight="1" x14ac:dyDescent="0.25">
      <c r="A26" s="563">
        <v>22</v>
      </c>
      <c r="B26" s="626" t="s">
        <v>6727</v>
      </c>
      <c r="C26" s="627">
        <v>81859</v>
      </c>
      <c r="D26" s="628" t="s">
        <v>2412</v>
      </c>
      <c r="E26" s="564" t="s">
        <v>6728</v>
      </c>
      <c r="F26" s="565" t="s">
        <v>141</v>
      </c>
      <c r="G26" s="566">
        <f t="shared" si="0"/>
        <v>1</v>
      </c>
      <c r="H26" s="93" t="s">
        <v>19</v>
      </c>
      <c r="I26" s="567">
        <f t="shared" si="1"/>
        <v>2</v>
      </c>
      <c r="J26" s="567" t="e">
        <f>+IF(#REF!="Issued",1,IF(#REF!="Not Issued",2,"Nil"))</f>
        <v>#REF!</v>
      </c>
      <c r="K26" s="568" t="s">
        <v>6614</v>
      </c>
      <c r="L26" s="568"/>
      <c r="M26" s="569"/>
      <c r="AF26" s="570"/>
      <c r="AG26" s="570"/>
    </row>
    <row r="27" spans="1:33" ht="16.5" customHeight="1" x14ac:dyDescent="0.25">
      <c r="A27" s="563">
        <v>23</v>
      </c>
      <c r="B27" s="626" t="s">
        <v>6732</v>
      </c>
      <c r="C27" s="627">
        <v>54272</v>
      </c>
      <c r="D27" s="628" t="s">
        <v>6733</v>
      </c>
      <c r="E27" s="564" t="s">
        <v>3827</v>
      </c>
      <c r="F27" s="565" t="s">
        <v>166</v>
      </c>
      <c r="G27" s="566">
        <f t="shared" si="0"/>
        <v>2</v>
      </c>
      <c r="H27" s="93" t="s">
        <v>19</v>
      </c>
      <c r="I27" s="567">
        <f t="shared" si="1"/>
        <v>2</v>
      </c>
      <c r="J27" s="567" t="e">
        <f>+IF(#REF!="Issued",1,IF(#REF!="Not Issued",2,"Nil"))</f>
        <v>#REF!</v>
      </c>
      <c r="K27" s="568" t="s">
        <v>6618</v>
      </c>
      <c r="L27" s="568"/>
      <c r="M27" s="569"/>
      <c r="AF27" s="570"/>
      <c r="AG27" s="570"/>
    </row>
    <row r="28" spans="1:33" ht="16.5" customHeight="1" x14ac:dyDescent="0.25">
      <c r="A28" s="563">
        <v>24</v>
      </c>
      <c r="B28" s="626" t="s">
        <v>6741</v>
      </c>
      <c r="C28" s="627">
        <v>51750</v>
      </c>
      <c r="D28" s="628" t="s">
        <v>6742</v>
      </c>
      <c r="E28" s="564" t="s">
        <v>781</v>
      </c>
      <c r="F28" s="565" t="s">
        <v>141</v>
      </c>
      <c r="G28" s="566">
        <f t="shared" si="0"/>
        <v>1</v>
      </c>
      <c r="H28" s="93" t="s">
        <v>19</v>
      </c>
      <c r="I28" s="567">
        <f t="shared" si="1"/>
        <v>2</v>
      </c>
      <c r="J28" s="567" t="e">
        <f>+IF(#REF!="Issued",1,IF(#REF!="Not Issued",2,"Nil"))</f>
        <v>#REF!</v>
      </c>
      <c r="K28" s="568" t="s">
        <v>6625</v>
      </c>
      <c r="L28" s="568"/>
      <c r="M28" s="569"/>
      <c r="AF28" s="570"/>
      <c r="AG28" s="570"/>
    </row>
    <row r="29" spans="1:33" ht="16.5" customHeight="1" x14ac:dyDescent="0.25">
      <c r="A29" s="563">
        <v>25</v>
      </c>
      <c r="B29" s="626" t="s">
        <v>6743</v>
      </c>
      <c r="C29" s="627">
        <v>54063</v>
      </c>
      <c r="D29" s="628" t="s">
        <v>6744</v>
      </c>
      <c r="E29" s="564" t="s">
        <v>4008</v>
      </c>
      <c r="F29" s="565" t="s">
        <v>141</v>
      </c>
      <c r="G29" s="566">
        <f t="shared" si="0"/>
        <v>1</v>
      </c>
      <c r="H29" s="93" t="s">
        <v>19</v>
      </c>
      <c r="I29" s="567">
        <f t="shared" si="1"/>
        <v>2</v>
      </c>
      <c r="J29" s="567" t="e">
        <f>+IF(#REF!="Issued",1,IF(#REF!="Not Issued",2,"Nil"))</f>
        <v>#REF!</v>
      </c>
      <c r="K29" s="568" t="s">
        <v>6628</v>
      </c>
      <c r="L29" s="568"/>
      <c r="M29" s="569"/>
      <c r="AF29" s="570"/>
      <c r="AG29" s="570"/>
    </row>
    <row r="30" spans="1:33" ht="16.5" customHeight="1" x14ac:dyDescent="0.25">
      <c r="A30" s="563">
        <v>26</v>
      </c>
      <c r="B30" s="626" t="s">
        <v>6751</v>
      </c>
      <c r="C30" s="627">
        <v>81864</v>
      </c>
      <c r="D30" s="628" t="s">
        <v>6752</v>
      </c>
      <c r="E30" s="564" t="s">
        <v>6753</v>
      </c>
      <c r="F30" s="565" t="s">
        <v>141</v>
      </c>
      <c r="G30" s="566">
        <f t="shared" si="0"/>
        <v>1</v>
      </c>
      <c r="H30" s="93" t="s">
        <v>19</v>
      </c>
      <c r="I30" s="567">
        <f t="shared" si="1"/>
        <v>2</v>
      </c>
      <c r="J30" s="567" t="e">
        <f>+IF(#REF!="Issued",1,IF(#REF!="Not Issued",2,"Nil"))</f>
        <v>#REF!</v>
      </c>
      <c r="K30" s="568" t="s">
        <v>6632</v>
      </c>
      <c r="L30" s="568"/>
      <c r="M30" s="569"/>
      <c r="AF30" s="570"/>
      <c r="AG30" s="570"/>
    </row>
    <row r="31" spans="1:33" ht="16.5" customHeight="1" x14ac:dyDescent="0.25">
      <c r="A31" s="563">
        <v>27</v>
      </c>
      <c r="B31" s="626" t="s">
        <v>6760</v>
      </c>
      <c r="C31" s="627">
        <v>46383</v>
      </c>
      <c r="D31" s="628" t="s">
        <v>6761</v>
      </c>
      <c r="E31" s="564" t="s">
        <v>1103</v>
      </c>
      <c r="F31" s="565" t="s">
        <v>141</v>
      </c>
      <c r="G31" s="566">
        <f t="shared" si="0"/>
        <v>1</v>
      </c>
      <c r="H31" s="93" t="s">
        <v>19</v>
      </c>
      <c r="I31" s="567">
        <f t="shared" si="1"/>
        <v>2</v>
      </c>
      <c r="J31" s="567" t="e">
        <f>+IF(#REF!="Issued",1,IF(#REF!="Not Issued",2,"Nil"))</f>
        <v>#REF!</v>
      </c>
      <c r="K31" s="568" t="s">
        <v>6636</v>
      </c>
      <c r="L31" s="568"/>
      <c r="M31" s="569"/>
      <c r="AF31" s="570"/>
      <c r="AG31" s="570"/>
    </row>
    <row r="32" spans="1:33" ht="16.5" customHeight="1" x14ac:dyDescent="0.25">
      <c r="A32" s="563">
        <v>28</v>
      </c>
      <c r="B32" s="626" t="s">
        <v>6762</v>
      </c>
      <c r="C32" s="627">
        <v>54248</v>
      </c>
      <c r="D32" s="628" t="s">
        <v>6763</v>
      </c>
      <c r="E32" s="564" t="s">
        <v>6764</v>
      </c>
      <c r="F32" s="565" t="s">
        <v>141</v>
      </c>
      <c r="G32" s="566">
        <f t="shared" si="0"/>
        <v>1</v>
      </c>
      <c r="H32" s="93" t="s">
        <v>19</v>
      </c>
      <c r="I32" s="567">
        <f t="shared" si="1"/>
        <v>2</v>
      </c>
      <c r="J32" s="567" t="e">
        <f>+IF(#REF!="Issued",1,IF(#REF!="Not Issued",2,"Nil"))</f>
        <v>#REF!</v>
      </c>
      <c r="K32" s="568" t="s">
        <v>6640</v>
      </c>
      <c r="L32" s="568"/>
      <c r="M32" s="569"/>
      <c r="AF32" s="570"/>
      <c r="AG32" s="570"/>
    </row>
    <row r="33" spans="1:33" ht="16.5" customHeight="1" x14ac:dyDescent="0.25">
      <c r="A33" s="563">
        <v>29</v>
      </c>
      <c r="B33" s="626" t="s">
        <v>6765</v>
      </c>
      <c r="C33" s="627">
        <v>81867</v>
      </c>
      <c r="D33" s="628" t="s">
        <v>6766</v>
      </c>
      <c r="E33" s="564" t="s">
        <v>6767</v>
      </c>
      <c r="F33" s="565" t="s">
        <v>141</v>
      </c>
      <c r="G33" s="566">
        <f t="shared" si="0"/>
        <v>1</v>
      </c>
      <c r="H33" s="93" t="s">
        <v>19</v>
      </c>
      <c r="I33" s="567">
        <f t="shared" si="1"/>
        <v>2</v>
      </c>
      <c r="J33" s="567" t="e">
        <f>+IF(#REF!="Issued",1,IF(#REF!="Not Issued",2,"Nil"))</f>
        <v>#REF!</v>
      </c>
      <c r="K33" s="568" t="s">
        <v>6801</v>
      </c>
      <c r="L33" s="568"/>
      <c r="M33" s="569"/>
      <c r="AF33" s="570"/>
      <c r="AG33" s="570"/>
    </row>
    <row r="34" spans="1:33" ht="16.5" customHeight="1" x14ac:dyDescent="0.25">
      <c r="A34" s="563">
        <v>30</v>
      </c>
      <c r="B34" s="626" t="s">
        <v>6783</v>
      </c>
      <c r="C34" s="627">
        <v>81871</v>
      </c>
      <c r="D34" s="628" t="s">
        <v>6784</v>
      </c>
      <c r="E34" s="564" t="s">
        <v>6785</v>
      </c>
      <c r="F34" s="565" t="s">
        <v>166</v>
      </c>
      <c r="G34" s="566">
        <f t="shared" si="0"/>
        <v>2</v>
      </c>
      <c r="H34" s="93" t="s">
        <v>19</v>
      </c>
      <c r="I34" s="567">
        <f t="shared" si="1"/>
        <v>2</v>
      </c>
      <c r="J34" s="567" t="e">
        <f>+IF(#REF!="Issued",1,IF(#REF!="Not Issued",2,"Nil"))</f>
        <v>#REF!</v>
      </c>
      <c r="K34" s="568" t="s">
        <v>6648</v>
      </c>
      <c r="L34" s="568"/>
      <c r="M34" s="569"/>
      <c r="AF34" s="570"/>
      <c r="AG34" s="570"/>
    </row>
    <row r="35" spans="1:33" ht="16.5" customHeight="1" x14ac:dyDescent="0.25">
      <c r="A35" s="563">
        <v>31</v>
      </c>
      <c r="B35" s="626" t="s">
        <v>6789</v>
      </c>
      <c r="C35" s="627">
        <v>61495</v>
      </c>
      <c r="D35" s="628" t="s">
        <v>6790</v>
      </c>
      <c r="E35" s="564" t="s">
        <v>6791</v>
      </c>
      <c r="F35" s="565" t="s">
        <v>166</v>
      </c>
      <c r="G35" s="566">
        <f t="shared" si="0"/>
        <v>2</v>
      </c>
      <c r="H35" s="93" t="s">
        <v>19</v>
      </c>
      <c r="I35" s="567">
        <f t="shared" si="1"/>
        <v>2</v>
      </c>
      <c r="J35" s="567" t="e">
        <f>+IF(#REF!="Issued",1,IF(#REF!="Not Issued",2,"Nil"))</f>
        <v>#REF!</v>
      </c>
      <c r="K35" s="568" t="s">
        <v>6651</v>
      </c>
      <c r="L35" s="568"/>
      <c r="M35" s="569"/>
      <c r="AF35" s="570"/>
      <c r="AG35" s="570"/>
    </row>
    <row r="36" spans="1:33" ht="16.5" customHeight="1" x14ac:dyDescent="0.25">
      <c r="A36" s="563">
        <v>32</v>
      </c>
      <c r="B36" s="626" t="s">
        <v>6795</v>
      </c>
      <c r="C36" s="627">
        <v>81875</v>
      </c>
      <c r="D36" s="628" t="s">
        <v>6796</v>
      </c>
      <c r="E36" s="564" t="s">
        <v>6797</v>
      </c>
      <c r="F36" s="565" t="s">
        <v>141</v>
      </c>
      <c r="G36" s="566">
        <f t="shared" si="0"/>
        <v>1</v>
      </c>
      <c r="H36" s="93" t="s">
        <v>19</v>
      </c>
      <c r="I36" s="567">
        <f t="shared" si="1"/>
        <v>2</v>
      </c>
      <c r="J36" s="567" t="e">
        <f>+IF(#REF!="Issued",1,IF(#REF!="Not Issued",2,"Nil"))</f>
        <v>#REF!</v>
      </c>
      <c r="K36" s="568" t="s">
        <v>6655</v>
      </c>
      <c r="L36" s="568"/>
      <c r="M36" s="569"/>
      <c r="AF36" s="570"/>
      <c r="AG36" s="570"/>
    </row>
    <row r="37" spans="1:33" ht="16.5" customHeight="1" x14ac:dyDescent="0.25">
      <c r="A37" s="563">
        <v>33</v>
      </c>
      <c r="B37" s="626" t="s">
        <v>6798</v>
      </c>
      <c r="C37" s="627">
        <v>54179</v>
      </c>
      <c r="D37" s="628" t="s">
        <v>6799</v>
      </c>
      <c r="E37" s="564" t="s">
        <v>6800</v>
      </c>
      <c r="F37" s="565" t="s">
        <v>166</v>
      </c>
      <c r="G37" s="566">
        <f t="shared" si="0"/>
        <v>2</v>
      </c>
      <c r="H37" s="93" t="s">
        <v>19</v>
      </c>
      <c r="I37" s="567">
        <f t="shared" si="1"/>
        <v>2</v>
      </c>
      <c r="J37" s="567" t="e">
        <f>+IF(#REF!="Issued",1,IF(#REF!="Not Issued",2,"Nil"))</f>
        <v>#REF!</v>
      </c>
      <c r="K37" s="568" t="s">
        <v>6659</v>
      </c>
      <c r="L37" s="568"/>
      <c r="M37" s="569"/>
      <c r="AF37" s="570"/>
      <c r="AG37" s="570"/>
    </row>
    <row r="38" spans="1:33" ht="16.5" customHeight="1" x14ac:dyDescent="0.25">
      <c r="A38" s="563">
        <v>34</v>
      </c>
      <c r="B38" s="626" t="s">
        <v>6802</v>
      </c>
      <c r="C38" s="627">
        <v>81876</v>
      </c>
      <c r="D38" s="628" t="s">
        <v>6803</v>
      </c>
      <c r="E38" s="564" t="s">
        <v>2137</v>
      </c>
      <c r="F38" s="565" t="s">
        <v>141</v>
      </c>
      <c r="G38" s="566">
        <f t="shared" si="0"/>
        <v>1</v>
      </c>
      <c r="H38" s="93" t="s">
        <v>19</v>
      </c>
      <c r="I38" s="567">
        <f t="shared" si="1"/>
        <v>2</v>
      </c>
      <c r="J38" s="567" t="e">
        <f>+IF(#REF!="Issued",1,IF(#REF!="Not Issued",2,"Nil"))</f>
        <v>#REF!</v>
      </c>
      <c r="K38" s="568" t="s">
        <v>6813</v>
      </c>
      <c r="L38" s="568"/>
      <c r="M38" s="569"/>
      <c r="AF38" s="570"/>
      <c r="AG38" s="570"/>
    </row>
    <row r="39" spans="1:33" ht="16.5" customHeight="1" x14ac:dyDescent="0.25">
      <c r="A39" s="563">
        <v>35</v>
      </c>
      <c r="B39" s="626" t="s">
        <v>6809</v>
      </c>
      <c r="C39" s="627">
        <v>82593</v>
      </c>
      <c r="D39" s="628" t="s">
        <v>6810</v>
      </c>
      <c r="E39" s="564" t="s">
        <v>6811</v>
      </c>
      <c r="F39" s="565" t="s">
        <v>141</v>
      </c>
      <c r="G39" s="566">
        <f t="shared" si="0"/>
        <v>1</v>
      </c>
      <c r="H39" s="93" t="s">
        <v>19</v>
      </c>
      <c r="I39" s="567">
        <f t="shared" si="1"/>
        <v>2</v>
      </c>
      <c r="J39" s="567" t="e">
        <f>+IF(#REF!="Issued",1,IF(#REF!="Not Issued",2,"Nil"))</f>
        <v>#REF!</v>
      </c>
      <c r="K39" s="568" t="s">
        <v>6816</v>
      </c>
      <c r="L39" s="568"/>
      <c r="M39" s="569"/>
      <c r="AF39" s="570"/>
      <c r="AG39" s="570"/>
    </row>
    <row r="40" spans="1:33" ht="16.5" customHeight="1" x14ac:dyDescent="0.25">
      <c r="A40" s="563">
        <v>36</v>
      </c>
      <c r="B40" s="626" t="s">
        <v>6814</v>
      </c>
      <c r="C40" s="627">
        <v>81879</v>
      </c>
      <c r="D40" s="628" t="s">
        <v>6815</v>
      </c>
      <c r="E40" s="564" t="s">
        <v>200</v>
      </c>
      <c r="F40" s="565" t="s">
        <v>141</v>
      </c>
      <c r="G40" s="566">
        <f t="shared" si="0"/>
        <v>1</v>
      </c>
      <c r="H40" s="93" t="s">
        <v>19</v>
      </c>
      <c r="I40" s="567">
        <f t="shared" si="1"/>
        <v>2</v>
      </c>
      <c r="J40" s="567" t="e">
        <f>+IF(#REF!="Issued",1,IF(#REF!="Not Issued",2,"Nil"))</f>
        <v>#REF!</v>
      </c>
      <c r="K40" s="568" t="s">
        <v>6662</v>
      </c>
      <c r="L40" s="568"/>
      <c r="M40" s="569"/>
      <c r="AF40" s="570"/>
      <c r="AG40" s="570"/>
    </row>
    <row r="41" spans="1:33" ht="16.5" customHeight="1" x14ac:dyDescent="0.25">
      <c r="A41" s="563">
        <v>37</v>
      </c>
      <c r="B41" s="626" t="s">
        <v>6820</v>
      </c>
      <c r="C41" s="627">
        <v>54241</v>
      </c>
      <c r="D41" s="628" t="s">
        <v>6821</v>
      </c>
      <c r="E41" s="564" t="s">
        <v>434</v>
      </c>
      <c r="F41" s="565" t="s">
        <v>141</v>
      </c>
      <c r="G41" s="566">
        <f t="shared" si="0"/>
        <v>1</v>
      </c>
      <c r="H41" s="93" t="s">
        <v>19</v>
      </c>
      <c r="I41" s="567">
        <f t="shared" si="1"/>
        <v>2</v>
      </c>
      <c r="J41" s="567" t="e">
        <f>+IF(#REF!="Issued",1,IF(#REF!="Not Issued",2,"Nil"))</f>
        <v>#REF!</v>
      </c>
      <c r="K41" s="568" t="s">
        <v>6665</v>
      </c>
      <c r="L41" s="568"/>
      <c r="M41" s="569"/>
      <c r="AF41" s="570"/>
      <c r="AG41" s="570"/>
    </row>
    <row r="42" spans="1:33" ht="18" customHeight="1" thickBot="1" x14ac:dyDescent="0.3">
      <c r="A42" s="571"/>
      <c r="B42" s="572"/>
      <c r="C42" s="572"/>
      <c r="D42" s="573"/>
      <c r="E42" s="574"/>
      <c r="F42" s="575"/>
      <c r="G42" s="575"/>
      <c r="H42" s="576"/>
      <c r="I42" s="577"/>
      <c r="J42" s="577"/>
      <c r="K42" s="577"/>
      <c r="L42" s="578"/>
      <c r="AF42" s="578"/>
      <c r="AG42" s="578"/>
    </row>
    <row r="43" spans="1:33" s="586" customFormat="1" ht="18" customHeight="1" x14ac:dyDescent="0.2">
      <c r="A43" s="579" t="s">
        <v>100</v>
      </c>
      <c r="B43" s="580">
        <f>+COUNTIF(G5:G41,1)</f>
        <v>30</v>
      </c>
      <c r="C43" s="581"/>
      <c r="D43" s="582" t="s">
        <v>101</v>
      </c>
      <c r="E43" s="583"/>
      <c r="F43" s="583"/>
      <c r="G43" s="581"/>
      <c r="H43" s="584">
        <f>+COUNTIF(I5:I41,1)</f>
        <v>20</v>
      </c>
      <c r="I43" s="583"/>
      <c r="J43" s="585"/>
      <c r="K43" s="585"/>
      <c r="L43" s="585"/>
      <c r="AF43" s="585"/>
      <c r="AG43" s="585"/>
    </row>
    <row r="44" spans="1:33" s="586" customFormat="1" ht="18" customHeight="1" x14ac:dyDescent="0.2">
      <c r="A44" s="587" t="s">
        <v>112</v>
      </c>
      <c r="B44" s="588">
        <f>+COUNTIF(G5:G41,2)</f>
        <v>7</v>
      </c>
      <c r="C44" s="589"/>
      <c r="D44" s="590" t="s">
        <v>19</v>
      </c>
      <c r="E44" s="585"/>
      <c r="F44" s="585"/>
      <c r="G44" s="589"/>
      <c r="H44" s="591">
        <f>+COUNTIF(I5:I41,2)</f>
        <v>17</v>
      </c>
      <c r="I44" s="585"/>
      <c r="J44" s="585"/>
      <c r="K44" s="585"/>
      <c r="L44" s="585"/>
      <c r="AF44" s="585"/>
      <c r="AG44" s="585"/>
    </row>
    <row r="45" spans="1:33" s="586" customFormat="1" ht="18" customHeight="1" thickBot="1" x14ac:dyDescent="0.45">
      <c r="A45" s="592"/>
      <c r="B45" s="593">
        <f>SUM(B43:B44)</f>
        <v>37</v>
      </c>
      <c r="C45" s="594"/>
      <c r="D45" s="595" t="s">
        <v>0</v>
      </c>
      <c r="E45" s="596"/>
      <c r="F45" s="596"/>
      <c r="G45" s="597"/>
      <c r="H45" s="598">
        <f>SUM(H43:H44)</f>
        <v>37</v>
      </c>
      <c r="I45" s="599"/>
      <c r="J45" s="585"/>
      <c r="K45" s="585"/>
      <c r="L45" s="585"/>
      <c r="AF45" s="585"/>
      <c r="AG45" s="585"/>
    </row>
    <row r="46" spans="1:33" ht="18" customHeight="1" x14ac:dyDescent="0.2">
      <c r="A46" s="600"/>
      <c r="B46" s="601"/>
      <c r="C46" s="602"/>
      <c r="D46" s="603"/>
      <c r="E46" s="601"/>
      <c r="F46" s="601"/>
      <c r="G46" s="604"/>
      <c r="H46" s="600"/>
      <c r="I46" s="605"/>
      <c r="J46" s="578"/>
      <c r="K46" s="578"/>
      <c r="L46" s="578"/>
      <c r="AF46" s="578"/>
      <c r="AG46" s="578"/>
    </row>
    <row r="47" spans="1:33" s="585" customFormat="1" ht="15.75" x14ac:dyDescent="0.25">
      <c r="A47" s="591"/>
      <c r="D47" s="606"/>
    </row>
  </sheetData>
  <sortState ref="B5:H41">
    <sortCondition ref="H5:H41"/>
  </sortState>
  <mergeCells count="11">
    <mergeCell ref="L3:L4"/>
    <mergeCell ref="AF3:AF4"/>
    <mergeCell ref="AG3:AG4"/>
    <mergeCell ref="A1:L1"/>
    <mergeCell ref="A2:L2"/>
    <mergeCell ref="A3:A4"/>
    <mergeCell ref="B3:B4"/>
    <mergeCell ref="C3:C4"/>
    <mergeCell ref="D3:D4"/>
    <mergeCell ref="E3:E4"/>
    <mergeCell ref="H3:H4"/>
  </mergeCells>
  <conditionalFormatting sqref="H5 H7:H41">
    <cfRule type="cellIs" dxfId="243" priority="11" stopIfTrue="1" operator="equal">
      <formula>"Dropped"</formula>
    </cfRule>
    <cfRule type="cellIs" dxfId="242" priority="12" stopIfTrue="1" operator="equal">
      <formula>"Left"</formula>
    </cfRule>
    <cfRule type="cellIs" dxfId="241" priority="13" stopIfTrue="1" operator="equal">
      <formula>"Incomplete"</formula>
    </cfRule>
    <cfRule type="cellIs" dxfId="240" priority="14" stopIfTrue="1" operator="equal">
      <formula>"Complete"</formula>
    </cfRule>
  </conditionalFormatting>
  <conditionalFormatting sqref="H6">
    <cfRule type="cellIs" dxfId="239" priority="5" stopIfTrue="1" operator="equal">
      <formula>"Dropped"</formula>
    </cfRule>
    <cfRule type="cellIs" dxfId="238" priority="6" stopIfTrue="1" operator="equal">
      <formula>"Left"</formula>
    </cfRule>
    <cfRule type="cellIs" dxfId="237" priority="7" stopIfTrue="1" operator="equal">
      <formula>"Incomplete"</formula>
    </cfRule>
    <cfRule type="cellIs" dxfId="236" priority="8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62"/>
  <sheetViews>
    <sheetView showGridLines="0" topLeftCell="A43" workbookViewId="0">
      <selection activeCell="D10" sqref="D10"/>
    </sheetView>
  </sheetViews>
  <sheetFormatPr defaultRowHeight="12.75" x14ac:dyDescent="0.2"/>
  <cols>
    <col min="1" max="1" width="7.28515625" style="607" customWidth="1"/>
    <col min="2" max="2" width="13.28515625" style="555" bestFit="1" customWidth="1"/>
    <col min="3" max="3" width="9.42578125" style="555" bestFit="1" customWidth="1"/>
    <col min="4" max="4" width="37.42578125" style="559" customWidth="1"/>
    <col min="5" max="5" width="30.28515625" style="555" hidden="1" customWidth="1"/>
    <col min="6" max="6" width="6.85546875" style="555" hidden="1" customWidth="1"/>
    <col min="7" max="7" width="2.28515625" style="555" hidden="1" customWidth="1"/>
    <col min="8" max="8" width="11" style="555" bestFit="1" customWidth="1"/>
    <col min="9" max="9" width="2.28515625" style="555" hidden="1" customWidth="1"/>
    <col min="10" max="10" width="7.42578125" style="555" hidden="1" customWidth="1"/>
    <col min="11" max="11" width="14" style="555" hidden="1" customWidth="1"/>
    <col min="12" max="12" width="21.7109375" style="555" bestFit="1" customWidth="1"/>
    <col min="13" max="13" width="11" style="555" hidden="1" customWidth="1"/>
    <col min="14" max="31" width="9.140625" style="555" customWidth="1"/>
    <col min="32" max="32" width="3" style="555" customWidth="1"/>
    <col min="33" max="33" width="3.140625" style="555" customWidth="1"/>
    <col min="34" max="16384" width="9.140625" style="555"/>
  </cols>
  <sheetData>
    <row r="1" spans="1:33" ht="32.25" customHeight="1" x14ac:dyDescent="0.45">
      <c r="A1" s="730" t="s">
        <v>220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</row>
    <row r="2" spans="1:33" ht="38.25" customHeight="1" thickBot="1" x14ac:dyDescent="0.5">
      <c r="A2" s="736" t="s">
        <v>65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</row>
    <row r="3" spans="1:33" s="559" customFormat="1" ht="22.5" customHeight="1" x14ac:dyDescent="0.2">
      <c r="A3" s="732" t="s">
        <v>86</v>
      </c>
      <c r="B3" s="734" t="s">
        <v>87</v>
      </c>
      <c r="C3" s="734" t="s">
        <v>88</v>
      </c>
      <c r="D3" s="734" t="s">
        <v>89</v>
      </c>
      <c r="E3" s="734" t="s">
        <v>90</v>
      </c>
      <c r="F3" s="556" t="s">
        <v>91</v>
      </c>
      <c r="G3" s="556"/>
      <c r="H3" s="734" t="s">
        <v>92</v>
      </c>
      <c r="I3" s="557"/>
      <c r="J3" s="558" t="s">
        <v>93</v>
      </c>
      <c r="K3" s="558"/>
      <c r="L3" s="726" t="s">
        <v>94</v>
      </c>
      <c r="AF3" s="728" t="s">
        <v>136</v>
      </c>
      <c r="AG3" s="728" t="s">
        <v>137</v>
      </c>
    </row>
    <row r="4" spans="1:33" s="559" customFormat="1" ht="22.5" customHeight="1" thickBot="1" x14ac:dyDescent="0.25">
      <c r="A4" s="733"/>
      <c r="B4" s="735"/>
      <c r="C4" s="735"/>
      <c r="D4" s="735"/>
      <c r="E4" s="735"/>
      <c r="F4" s="560" t="s">
        <v>95</v>
      </c>
      <c r="G4" s="560"/>
      <c r="H4" s="735"/>
      <c r="I4" s="561"/>
      <c r="J4" s="562" t="s">
        <v>96</v>
      </c>
      <c r="K4" s="562"/>
      <c r="L4" s="727"/>
      <c r="AF4" s="729"/>
      <c r="AG4" s="729"/>
    </row>
    <row r="5" spans="1:33" ht="16.5" customHeight="1" x14ac:dyDescent="0.25">
      <c r="A5" s="563">
        <v>1</v>
      </c>
      <c r="B5" s="626" t="s">
        <v>6547</v>
      </c>
      <c r="C5" s="627">
        <v>77422</v>
      </c>
      <c r="D5" s="628" t="s">
        <v>6548</v>
      </c>
      <c r="E5" s="564" t="s">
        <v>6549</v>
      </c>
      <c r="F5" s="565" t="s">
        <v>141</v>
      </c>
      <c r="G5" s="566">
        <f t="shared" ref="G5:G36" si="0">+IF(F5="M",1,IF(F5="f",2,IF(F5="Civ",3,"Error")))</f>
        <v>1</v>
      </c>
      <c r="H5" s="93" t="s">
        <v>101</v>
      </c>
      <c r="I5" s="567">
        <f t="shared" ref="I5:I36" si="1">+IF(H5="Studying",5,IF(H5="Complete",1,IF(H5="Incomplete",2,IF(H5="Left",3,IF(H5="Dropped",4,"Error")))))</f>
        <v>1</v>
      </c>
      <c r="J5" s="567" t="e">
        <f>+IF(#REF!="Issued",1,IF(#REF!="Not Issued",2,"Nil"))</f>
        <v>#REF!</v>
      </c>
      <c r="K5" s="568" t="s">
        <v>2345</v>
      </c>
      <c r="L5" s="568"/>
      <c r="M5" s="569" t="s">
        <v>2336</v>
      </c>
      <c r="AF5" s="570"/>
      <c r="AG5" s="570"/>
    </row>
    <row r="6" spans="1:33" ht="16.5" customHeight="1" x14ac:dyDescent="0.25">
      <c r="A6" s="563">
        <v>2</v>
      </c>
      <c r="B6" s="626" t="s">
        <v>6550</v>
      </c>
      <c r="C6" s="627">
        <v>77423</v>
      </c>
      <c r="D6" s="628" t="s">
        <v>6551</v>
      </c>
      <c r="E6" s="564" t="s">
        <v>6552</v>
      </c>
      <c r="F6" s="565" t="s">
        <v>141</v>
      </c>
      <c r="G6" s="566">
        <f t="shared" si="0"/>
        <v>1</v>
      </c>
      <c r="H6" s="93" t="s">
        <v>101</v>
      </c>
      <c r="I6" s="567">
        <f t="shared" si="1"/>
        <v>1</v>
      </c>
      <c r="J6" s="567" t="e">
        <f>+IF(#REF!="Issued",1,IF(#REF!="Not Issued",2,"Nil"))</f>
        <v>#REF!</v>
      </c>
      <c r="K6" s="568" t="s">
        <v>2350</v>
      </c>
      <c r="L6" s="608"/>
      <c r="M6" s="569" t="s">
        <v>2341</v>
      </c>
      <c r="AF6" s="570"/>
      <c r="AG6" s="570"/>
    </row>
    <row r="7" spans="1:33" ht="16.5" customHeight="1" x14ac:dyDescent="0.25">
      <c r="A7" s="563">
        <v>3</v>
      </c>
      <c r="B7" s="626" t="s">
        <v>6553</v>
      </c>
      <c r="C7" s="627">
        <v>77424</v>
      </c>
      <c r="D7" s="628" t="s">
        <v>6554</v>
      </c>
      <c r="E7" s="564" t="s">
        <v>6555</v>
      </c>
      <c r="F7" s="565" t="s">
        <v>141</v>
      </c>
      <c r="G7" s="566">
        <f t="shared" si="0"/>
        <v>1</v>
      </c>
      <c r="H7" s="93" t="s">
        <v>101</v>
      </c>
      <c r="I7" s="567">
        <f t="shared" si="1"/>
        <v>1</v>
      </c>
      <c r="J7" s="567" t="e">
        <f>+IF(#REF!="Issued",1,IF(#REF!="Not Issued",2,"Nil"))</f>
        <v>#REF!</v>
      </c>
      <c r="K7" s="568" t="s">
        <v>2359</v>
      </c>
      <c r="L7" s="568"/>
      <c r="M7" s="569" t="s">
        <v>2346</v>
      </c>
      <c r="AF7" s="570"/>
      <c r="AG7" s="570"/>
    </row>
    <row r="8" spans="1:33" ht="16.5" customHeight="1" x14ac:dyDescent="0.25">
      <c r="A8" s="563">
        <v>4</v>
      </c>
      <c r="B8" s="626" t="s">
        <v>6556</v>
      </c>
      <c r="C8" s="627">
        <v>77425</v>
      </c>
      <c r="D8" s="628" t="s">
        <v>6557</v>
      </c>
      <c r="E8" s="564" t="s">
        <v>6558</v>
      </c>
      <c r="F8" s="565" t="s">
        <v>141</v>
      </c>
      <c r="G8" s="566">
        <f t="shared" si="0"/>
        <v>1</v>
      </c>
      <c r="H8" s="93" t="s">
        <v>101</v>
      </c>
      <c r="I8" s="567">
        <f t="shared" si="1"/>
        <v>1</v>
      </c>
      <c r="J8" s="567" t="e">
        <f>+IF(#REF!="Issued",1,IF(#REF!="Not Issued",2,"Nil"))</f>
        <v>#REF!</v>
      </c>
      <c r="K8" s="568" t="s">
        <v>2364</v>
      </c>
      <c r="L8" s="568"/>
      <c r="M8" s="569" t="s">
        <v>2351</v>
      </c>
      <c r="AF8" s="570"/>
      <c r="AG8" s="570"/>
    </row>
    <row r="9" spans="1:33" ht="16.5" customHeight="1" x14ac:dyDescent="0.25">
      <c r="A9" s="563">
        <v>5</v>
      </c>
      <c r="B9" s="626" t="s">
        <v>6562</v>
      </c>
      <c r="C9" s="627">
        <v>45961</v>
      </c>
      <c r="D9" s="628" t="s">
        <v>6563</v>
      </c>
      <c r="E9" s="564" t="s">
        <v>6564</v>
      </c>
      <c r="F9" s="565" t="s">
        <v>166</v>
      </c>
      <c r="G9" s="566">
        <f t="shared" si="0"/>
        <v>2</v>
      </c>
      <c r="H9" s="93" t="s">
        <v>101</v>
      </c>
      <c r="I9" s="567">
        <f t="shared" si="1"/>
        <v>1</v>
      </c>
      <c r="J9" s="567" t="e">
        <f>+IF(#REF!="Issued",1,IF(#REF!="Not Issued",2,"Nil"))</f>
        <v>#REF!</v>
      </c>
      <c r="K9" s="568" t="s">
        <v>2374</v>
      </c>
      <c r="L9" s="568"/>
      <c r="M9" s="569" t="s">
        <v>2355</v>
      </c>
      <c r="AF9" s="570"/>
      <c r="AG9" s="570"/>
    </row>
    <row r="10" spans="1:33" ht="16.5" customHeight="1" x14ac:dyDescent="0.25">
      <c r="A10" s="563">
        <v>6</v>
      </c>
      <c r="B10" s="626" t="s">
        <v>6565</v>
      </c>
      <c r="C10" s="627">
        <v>46156</v>
      </c>
      <c r="D10" s="628" t="s">
        <v>6566</v>
      </c>
      <c r="E10" s="564" t="s">
        <v>997</v>
      </c>
      <c r="F10" s="565" t="s">
        <v>141</v>
      </c>
      <c r="G10" s="566">
        <f t="shared" si="0"/>
        <v>1</v>
      </c>
      <c r="H10" s="93" t="s">
        <v>101</v>
      </c>
      <c r="I10" s="567">
        <f t="shared" si="1"/>
        <v>1</v>
      </c>
      <c r="J10" s="567" t="e">
        <f>+IF(#REF!="Issued",1,IF(#REF!="Not Issued",2,"Nil"))</f>
        <v>#REF!</v>
      </c>
      <c r="K10" s="568" t="s">
        <v>2378</v>
      </c>
      <c r="L10" s="568"/>
      <c r="M10" s="569" t="s">
        <v>2360</v>
      </c>
      <c r="AF10" s="570"/>
      <c r="AG10" s="570"/>
    </row>
    <row r="11" spans="1:33" ht="16.5" customHeight="1" x14ac:dyDescent="0.25">
      <c r="A11" s="563">
        <v>7</v>
      </c>
      <c r="B11" s="626" t="s">
        <v>6567</v>
      </c>
      <c r="C11" s="627">
        <v>77629</v>
      </c>
      <c r="D11" s="628" t="s">
        <v>6568</v>
      </c>
      <c r="E11" s="564" t="s">
        <v>6569</v>
      </c>
      <c r="F11" s="565" t="s">
        <v>141</v>
      </c>
      <c r="G11" s="566">
        <f t="shared" si="0"/>
        <v>1</v>
      </c>
      <c r="H11" s="93" t="s">
        <v>101</v>
      </c>
      <c r="I11" s="567">
        <f t="shared" si="1"/>
        <v>1</v>
      </c>
      <c r="J11" s="567" t="e">
        <f>+IF(#REF!="Issued",1,IF(#REF!="Not Issued",2,"Nil"))</f>
        <v>#REF!</v>
      </c>
      <c r="K11" s="568" t="s">
        <v>2383</v>
      </c>
      <c r="L11" s="568"/>
      <c r="M11" s="569" t="s">
        <v>2365</v>
      </c>
      <c r="AF11" s="570"/>
      <c r="AG11" s="570"/>
    </row>
    <row r="12" spans="1:33" ht="16.5" customHeight="1" x14ac:dyDescent="0.25">
      <c r="A12" s="563">
        <v>8</v>
      </c>
      <c r="B12" s="626" t="s">
        <v>6570</v>
      </c>
      <c r="C12" s="627">
        <v>46116</v>
      </c>
      <c r="D12" s="628" t="s">
        <v>6571</v>
      </c>
      <c r="E12" s="564" t="s">
        <v>6572</v>
      </c>
      <c r="F12" s="565" t="s">
        <v>166</v>
      </c>
      <c r="G12" s="566">
        <f t="shared" si="0"/>
        <v>2</v>
      </c>
      <c r="H12" s="93" t="s">
        <v>101</v>
      </c>
      <c r="I12" s="567">
        <f t="shared" si="1"/>
        <v>1</v>
      </c>
      <c r="J12" s="567" t="e">
        <f>+IF(#REF!="Issued",1,IF(#REF!="Not Issued",2,"Nil"))</f>
        <v>#REF!</v>
      </c>
      <c r="K12" s="568" t="s">
        <v>6573</v>
      </c>
      <c r="L12" s="568"/>
      <c r="M12" s="569" t="s">
        <v>2370</v>
      </c>
      <c r="AF12" s="570"/>
      <c r="AG12" s="570"/>
    </row>
    <row r="13" spans="1:33" ht="16.5" customHeight="1" x14ac:dyDescent="0.25">
      <c r="A13" s="563">
        <v>9</v>
      </c>
      <c r="B13" s="626" t="s">
        <v>6574</v>
      </c>
      <c r="C13" s="627">
        <v>77427</v>
      </c>
      <c r="D13" s="628" t="s">
        <v>6575</v>
      </c>
      <c r="E13" s="564" t="s">
        <v>6576</v>
      </c>
      <c r="F13" s="565" t="s">
        <v>141</v>
      </c>
      <c r="G13" s="566">
        <f t="shared" si="0"/>
        <v>1</v>
      </c>
      <c r="H13" s="93" t="s">
        <v>101</v>
      </c>
      <c r="I13" s="567">
        <f t="shared" si="1"/>
        <v>1</v>
      </c>
      <c r="J13" s="567" t="e">
        <f>+IF(#REF!="Issued",1,IF(#REF!="Not Issued",2,"Nil"))</f>
        <v>#REF!</v>
      </c>
      <c r="K13" s="568" t="s">
        <v>6577</v>
      </c>
      <c r="L13" s="568"/>
      <c r="M13" s="569" t="s">
        <v>2375</v>
      </c>
      <c r="AF13" s="570"/>
      <c r="AG13" s="570"/>
    </row>
    <row r="14" spans="1:33" ht="16.5" customHeight="1" x14ac:dyDescent="0.25">
      <c r="A14" s="563">
        <v>10</v>
      </c>
      <c r="B14" s="626" t="s">
        <v>6579</v>
      </c>
      <c r="C14" s="627">
        <v>77630</v>
      </c>
      <c r="D14" s="628" t="s">
        <v>6580</v>
      </c>
      <c r="E14" s="564" t="s">
        <v>6581</v>
      </c>
      <c r="F14" s="565" t="s">
        <v>141</v>
      </c>
      <c r="G14" s="566">
        <f t="shared" si="0"/>
        <v>1</v>
      </c>
      <c r="H14" s="93" t="s">
        <v>101</v>
      </c>
      <c r="I14" s="567">
        <f t="shared" si="1"/>
        <v>1</v>
      </c>
      <c r="J14" s="567" t="e">
        <f>+IF(#REF!="Issued",1,IF(#REF!="Not Issued",2,"Nil"))</f>
        <v>#REF!</v>
      </c>
      <c r="K14" s="568" t="s">
        <v>6582</v>
      </c>
      <c r="L14" s="568"/>
      <c r="M14" s="569" t="s">
        <v>2379</v>
      </c>
      <c r="AF14" s="570"/>
      <c r="AG14" s="570"/>
    </row>
    <row r="15" spans="1:33" ht="16.5" customHeight="1" x14ac:dyDescent="0.25">
      <c r="A15" s="563">
        <v>11</v>
      </c>
      <c r="B15" s="626" t="s">
        <v>6584</v>
      </c>
      <c r="C15" s="627">
        <v>77428</v>
      </c>
      <c r="D15" s="628" t="s">
        <v>4646</v>
      </c>
      <c r="E15" s="564" t="s">
        <v>5592</v>
      </c>
      <c r="F15" s="565" t="s">
        <v>141</v>
      </c>
      <c r="G15" s="566">
        <f t="shared" si="0"/>
        <v>1</v>
      </c>
      <c r="H15" s="93" t="s">
        <v>101</v>
      </c>
      <c r="I15" s="567">
        <f t="shared" si="1"/>
        <v>1</v>
      </c>
      <c r="J15" s="567" t="e">
        <f>+IF(#REF!="Issued",1,IF(#REF!="Not Issued",2,"Nil"))</f>
        <v>#REF!</v>
      </c>
      <c r="K15" s="568" t="s">
        <v>6585</v>
      </c>
      <c r="L15" s="568"/>
      <c r="M15" s="569" t="s">
        <v>2384</v>
      </c>
      <c r="AF15" s="570"/>
      <c r="AG15" s="570"/>
    </row>
    <row r="16" spans="1:33" ht="16.5" customHeight="1" x14ac:dyDescent="0.25">
      <c r="A16" s="563">
        <v>12</v>
      </c>
      <c r="B16" s="626" t="s">
        <v>6587</v>
      </c>
      <c r="C16" s="627">
        <v>48910</v>
      </c>
      <c r="D16" s="628" t="s">
        <v>6588</v>
      </c>
      <c r="E16" s="564" t="s">
        <v>3827</v>
      </c>
      <c r="F16" s="565" t="s">
        <v>141</v>
      </c>
      <c r="G16" s="566">
        <f t="shared" si="0"/>
        <v>1</v>
      </c>
      <c r="H16" s="93" t="s">
        <v>101</v>
      </c>
      <c r="I16" s="567">
        <f t="shared" si="1"/>
        <v>1</v>
      </c>
      <c r="J16" s="567" t="e">
        <f>+IF(#REF!="Issued",1,IF(#REF!="Not Issued",2,"Nil"))</f>
        <v>#REF!</v>
      </c>
      <c r="K16" s="568" t="s">
        <v>6589</v>
      </c>
      <c r="L16" s="568"/>
      <c r="M16" s="569" t="s">
        <v>6578</v>
      </c>
      <c r="AF16" s="570"/>
      <c r="AG16" s="570"/>
    </row>
    <row r="17" spans="1:33" ht="16.5" customHeight="1" x14ac:dyDescent="0.25">
      <c r="A17" s="563">
        <v>13</v>
      </c>
      <c r="B17" s="626" t="s">
        <v>6595</v>
      </c>
      <c r="C17" s="627">
        <v>61052</v>
      </c>
      <c r="D17" s="628" t="s">
        <v>6596</v>
      </c>
      <c r="E17" s="564" t="s">
        <v>6597</v>
      </c>
      <c r="F17" s="565" t="s">
        <v>141</v>
      </c>
      <c r="G17" s="566">
        <f t="shared" si="0"/>
        <v>1</v>
      </c>
      <c r="H17" s="93" t="s">
        <v>101</v>
      </c>
      <c r="I17" s="567">
        <f t="shared" si="1"/>
        <v>1</v>
      </c>
      <c r="J17" s="567" t="e">
        <f>+IF(#REF!="Issued",1,IF(#REF!="Not Issued",2,"Nil"))</f>
        <v>#REF!</v>
      </c>
      <c r="K17" s="568" t="s">
        <v>6598</v>
      </c>
      <c r="L17" s="568"/>
      <c r="M17" s="569" t="s">
        <v>6583</v>
      </c>
      <c r="AF17" s="570"/>
      <c r="AG17" s="570"/>
    </row>
    <row r="18" spans="1:33" ht="16.5" customHeight="1" x14ac:dyDescent="0.25">
      <c r="A18" s="563">
        <v>14</v>
      </c>
      <c r="B18" s="626" t="s">
        <v>6600</v>
      </c>
      <c r="C18" s="627">
        <v>77430</v>
      </c>
      <c r="D18" s="628" t="s">
        <v>6601</v>
      </c>
      <c r="E18" s="564" t="s">
        <v>6602</v>
      </c>
      <c r="F18" s="565" t="s">
        <v>141</v>
      </c>
      <c r="G18" s="566">
        <f t="shared" si="0"/>
        <v>1</v>
      </c>
      <c r="H18" s="93" t="s">
        <v>101</v>
      </c>
      <c r="I18" s="567">
        <f t="shared" si="1"/>
        <v>1</v>
      </c>
      <c r="J18" s="567" t="e">
        <f>+IF(#REF!="Issued",1,IF(#REF!="Not Issued",2,"Nil"))</f>
        <v>#REF!</v>
      </c>
      <c r="K18" s="568" t="s">
        <v>6603</v>
      </c>
      <c r="L18" s="568"/>
      <c r="M18" s="569" t="s">
        <v>6586</v>
      </c>
      <c r="AF18" s="570"/>
      <c r="AG18" s="570"/>
    </row>
    <row r="19" spans="1:33" ht="16.5" customHeight="1" x14ac:dyDescent="0.25">
      <c r="A19" s="563">
        <v>15</v>
      </c>
      <c r="B19" s="626" t="s">
        <v>6608</v>
      </c>
      <c r="C19" s="627">
        <v>51760</v>
      </c>
      <c r="D19" s="628" t="s">
        <v>6609</v>
      </c>
      <c r="E19" s="564" t="s">
        <v>6610</v>
      </c>
      <c r="F19" s="565" t="s">
        <v>141</v>
      </c>
      <c r="G19" s="566">
        <f t="shared" si="0"/>
        <v>1</v>
      </c>
      <c r="H19" s="93" t="s">
        <v>101</v>
      </c>
      <c r="I19" s="567">
        <f t="shared" si="1"/>
        <v>1</v>
      </c>
      <c r="J19" s="567" t="e">
        <f>+IF(#REF!="Issued",1,IF(#REF!="Not Issued",2,"Nil"))</f>
        <v>#REF!</v>
      </c>
      <c r="K19" s="568" t="s">
        <v>6611</v>
      </c>
      <c r="L19" s="568"/>
      <c r="M19" s="569" t="s">
        <v>6590</v>
      </c>
      <c r="AF19" s="570"/>
      <c r="AG19" s="570"/>
    </row>
    <row r="20" spans="1:33" ht="16.5" customHeight="1" x14ac:dyDescent="0.25">
      <c r="A20" s="563">
        <v>16</v>
      </c>
      <c r="B20" s="626" t="s">
        <v>6612</v>
      </c>
      <c r="C20" s="627">
        <v>40946</v>
      </c>
      <c r="D20" s="628" t="s">
        <v>6613</v>
      </c>
      <c r="E20" s="564" t="s">
        <v>4207</v>
      </c>
      <c r="F20" s="565" t="s">
        <v>166</v>
      </c>
      <c r="G20" s="566">
        <f t="shared" si="0"/>
        <v>2</v>
      </c>
      <c r="H20" s="93" t="s">
        <v>101</v>
      </c>
      <c r="I20" s="567">
        <f t="shared" si="1"/>
        <v>1</v>
      </c>
      <c r="J20" s="567" t="e">
        <f>+IF(#REF!="Issued",1,IF(#REF!="Not Issued",2,"Nil"))</f>
        <v>#REF!</v>
      </c>
      <c r="K20" s="568" t="s">
        <v>6614</v>
      </c>
      <c r="L20" s="568"/>
      <c r="M20" s="569" t="s">
        <v>6594</v>
      </c>
      <c r="AF20" s="570"/>
      <c r="AG20" s="570"/>
    </row>
    <row r="21" spans="1:33" ht="16.5" customHeight="1" x14ac:dyDescent="0.25">
      <c r="A21" s="563">
        <v>17</v>
      </c>
      <c r="B21" s="626" t="s">
        <v>6615</v>
      </c>
      <c r="C21" s="627">
        <v>46382</v>
      </c>
      <c r="D21" s="628" t="s">
        <v>6616</v>
      </c>
      <c r="E21" s="564" t="s">
        <v>6617</v>
      </c>
      <c r="F21" s="565" t="s">
        <v>141</v>
      </c>
      <c r="G21" s="566">
        <f t="shared" si="0"/>
        <v>1</v>
      </c>
      <c r="H21" s="93" t="s">
        <v>101</v>
      </c>
      <c r="I21" s="567">
        <f t="shared" si="1"/>
        <v>1</v>
      </c>
      <c r="J21" s="567" t="e">
        <f>+IF(#REF!="Issued",1,IF(#REF!="Not Issued",2,"Nil"))</f>
        <v>#REF!</v>
      </c>
      <c r="K21" s="568" t="s">
        <v>6618</v>
      </c>
      <c r="L21" s="568"/>
      <c r="M21" s="569" t="s">
        <v>6599</v>
      </c>
      <c r="AF21" s="570"/>
      <c r="AG21" s="570"/>
    </row>
    <row r="22" spans="1:33" ht="16.5" customHeight="1" x14ac:dyDescent="0.25">
      <c r="A22" s="563">
        <v>18</v>
      </c>
      <c r="B22" s="626" t="s">
        <v>6619</v>
      </c>
      <c r="C22" s="627">
        <v>45938</v>
      </c>
      <c r="D22" s="628" t="s">
        <v>6620</v>
      </c>
      <c r="E22" s="564" t="s">
        <v>6621</v>
      </c>
      <c r="F22" s="565" t="s">
        <v>141</v>
      </c>
      <c r="G22" s="566">
        <f t="shared" si="0"/>
        <v>1</v>
      </c>
      <c r="H22" s="93" t="s">
        <v>101</v>
      </c>
      <c r="I22" s="567">
        <f t="shared" si="1"/>
        <v>1</v>
      </c>
      <c r="J22" s="567" t="e">
        <f>+IF(#REF!="Issued",1,IF(#REF!="Not Issued",2,"Nil"))</f>
        <v>#REF!</v>
      </c>
      <c r="K22" s="568" t="s">
        <v>6622</v>
      </c>
      <c r="L22" s="568"/>
      <c r="M22" s="569"/>
      <c r="AF22" s="570"/>
      <c r="AG22" s="570"/>
    </row>
    <row r="23" spans="1:33" ht="16.5" customHeight="1" x14ac:dyDescent="0.25">
      <c r="A23" s="563">
        <v>19</v>
      </c>
      <c r="B23" s="626" t="s">
        <v>6626</v>
      </c>
      <c r="C23" s="627">
        <v>77431</v>
      </c>
      <c r="D23" s="628" t="s">
        <v>6627</v>
      </c>
      <c r="E23" s="564" t="s">
        <v>2790</v>
      </c>
      <c r="F23" s="565" t="s">
        <v>141</v>
      </c>
      <c r="G23" s="566">
        <f t="shared" si="0"/>
        <v>1</v>
      </c>
      <c r="H23" s="93" t="s">
        <v>101</v>
      </c>
      <c r="I23" s="567">
        <f t="shared" si="1"/>
        <v>1</v>
      </c>
      <c r="J23" s="567" t="e">
        <f>+IF(#REF!="Issued",1,IF(#REF!="Not Issued",2,"Nil"))</f>
        <v>#REF!</v>
      </c>
      <c r="K23" s="568" t="s">
        <v>6628</v>
      </c>
      <c r="L23" s="568"/>
      <c r="M23" s="569"/>
      <c r="AF23" s="570"/>
      <c r="AG23" s="570"/>
    </row>
    <row r="24" spans="1:33" ht="16.5" customHeight="1" x14ac:dyDescent="0.25">
      <c r="A24" s="563">
        <v>20</v>
      </c>
      <c r="B24" s="626" t="s">
        <v>6629</v>
      </c>
      <c r="C24" s="627">
        <v>77432</v>
      </c>
      <c r="D24" s="628" t="s">
        <v>6630</v>
      </c>
      <c r="E24" s="564" t="s">
        <v>6631</v>
      </c>
      <c r="F24" s="565" t="s">
        <v>141</v>
      </c>
      <c r="G24" s="566">
        <f t="shared" si="0"/>
        <v>1</v>
      </c>
      <c r="H24" s="93" t="s">
        <v>101</v>
      </c>
      <c r="I24" s="567">
        <f t="shared" si="1"/>
        <v>1</v>
      </c>
      <c r="J24" s="567" t="e">
        <f>+IF(#REF!="Issued",1,IF(#REF!="Not Issued",2,"Nil"))</f>
        <v>#REF!</v>
      </c>
      <c r="K24" s="568" t="s">
        <v>6632</v>
      </c>
      <c r="L24" s="568"/>
      <c r="M24" s="569"/>
      <c r="AF24" s="570"/>
      <c r="AG24" s="570"/>
    </row>
    <row r="25" spans="1:33" ht="16.5" customHeight="1" x14ac:dyDescent="0.25">
      <c r="A25" s="563">
        <v>21</v>
      </c>
      <c r="B25" s="626" t="s">
        <v>6633</v>
      </c>
      <c r="C25" s="627">
        <v>77433</v>
      </c>
      <c r="D25" s="628" t="s">
        <v>6634</v>
      </c>
      <c r="E25" s="564" t="s">
        <v>6635</v>
      </c>
      <c r="F25" s="565" t="s">
        <v>141</v>
      </c>
      <c r="G25" s="566">
        <f t="shared" si="0"/>
        <v>1</v>
      </c>
      <c r="H25" s="93" t="s">
        <v>101</v>
      </c>
      <c r="I25" s="567">
        <f t="shared" si="1"/>
        <v>1</v>
      </c>
      <c r="J25" s="567" t="e">
        <f>+IF(#REF!="Issued",1,IF(#REF!="Not Issued",2,"Nil"))</f>
        <v>#REF!</v>
      </c>
      <c r="K25" s="568" t="s">
        <v>6636</v>
      </c>
      <c r="L25" s="568"/>
      <c r="M25" s="569"/>
      <c r="AF25" s="570"/>
      <c r="AG25" s="570"/>
    </row>
    <row r="26" spans="1:33" ht="16.5" customHeight="1" x14ac:dyDescent="0.25">
      <c r="A26" s="563">
        <v>22</v>
      </c>
      <c r="B26" s="626" t="s">
        <v>6641</v>
      </c>
      <c r="C26" s="627">
        <v>77435</v>
      </c>
      <c r="D26" s="628" t="s">
        <v>6642</v>
      </c>
      <c r="E26" s="564" t="s">
        <v>6643</v>
      </c>
      <c r="F26" s="565" t="s">
        <v>141</v>
      </c>
      <c r="G26" s="566">
        <f t="shared" si="0"/>
        <v>1</v>
      </c>
      <c r="H26" s="93" t="s">
        <v>101</v>
      </c>
      <c r="I26" s="567">
        <f t="shared" si="1"/>
        <v>1</v>
      </c>
      <c r="J26" s="567" t="e">
        <f>+IF(#REF!="Issued",1,IF(#REF!="Not Issued",2,"Nil"))</f>
        <v>#REF!</v>
      </c>
      <c r="K26" s="568" t="s">
        <v>6644</v>
      </c>
      <c r="L26" s="568"/>
      <c r="M26" s="569"/>
      <c r="AF26" s="570"/>
      <c r="AG26" s="570"/>
    </row>
    <row r="27" spans="1:33" ht="16.5" customHeight="1" x14ac:dyDescent="0.25">
      <c r="A27" s="563">
        <v>23</v>
      </c>
      <c r="B27" s="626" t="s">
        <v>6645</v>
      </c>
      <c r="C27" s="627">
        <v>77436</v>
      </c>
      <c r="D27" s="628" t="s">
        <v>6646</v>
      </c>
      <c r="E27" s="564" t="s">
        <v>6647</v>
      </c>
      <c r="F27" s="565" t="s">
        <v>141</v>
      </c>
      <c r="G27" s="566">
        <f t="shared" si="0"/>
        <v>1</v>
      </c>
      <c r="H27" s="93" t="s">
        <v>101</v>
      </c>
      <c r="I27" s="567">
        <f t="shared" si="1"/>
        <v>1</v>
      </c>
      <c r="J27" s="567" t="e">
        <f>+IF(#REF!="Issued",1,IF(#REF!="Not Issued",2,"Nil"))</f>
        <v>#REF!</v>
      </c>
      <c r="K27" s="568" t="s">
        <v>6648</v>
      </c>
      <c r="L27" s="568"/>
      <c r="M27" s="569"/>
      <c r="AF27" s="570"/>
      <c r="AG27" s="570"/>
    </row>
    <row r="28" spans="1:33" ht="16.5" customHeight="1" x14ac:dyDescent="0.25">
      <c r="A28" s="563">
        <v>24</v>
      </c>
      <c r="B28" s="626" t="s">
        <v>6649</v>
      </c>
      <c r="C28" s="627">
        <v>61053</v>
      </c>
      <c r="D28" s="628" t="s">
        <v>6650</v>
      </c>
      <c r="E28" s="564" t="s">
        <v>583</v>
      </c>
      <c r="F28" s="565" t="s">
        <v>141</v>
      </c>
      <c r="G28" s="566">
        <f t="shared" si="0"/>
        <v>1</v>
      </c>
      <c r="H28" s="93" t="s">
        <v>101</v>
      </c>
      <c r="I28" s="567">
        <f t="shared" si="1"/>
        <v>1</v>
      </c>
      <c r="J28" s="567" t="e">
        <f>+IF(#REF!="Issued",1,IF(#REF!="Not Issued",2,"Nil"))</f>
        <v>#REF!</v>
      </c>
      <c r="K28" s="568" t="s">
        <v>6651</v>
      </c>
      <c r="L28" s="568"/>
      <c r="M28" s="569"/>
      <c r="AF28" s="570"/>
      <c r="AG28" s="570"/>
    </row>
    <row r="29" spans="1:33" ht="16.5" customHeight="1" x14ac:dyDescent="0.25">
      <c r="A29" s="563">
        <v>25</v>
      </c>
      <c r="B29" s="626" t="s">
        <v>6652</v>
      </c>
      <c r="C29" s="627">
        <v>77437</v>
      </c>
      <c r="D29" s="628" t="s">
        <v>6653</v>
      </c>
      <c r="E29" s="564" t="s">
        <v>6654</v>
      </c>
      <c r="F29" s="565" t="s">
        <v>141</v>
      </c>
      <c r="G29" s="566">
        <f t="shared" si="0"/>
        <v>1</v>
      </c>
      <c r="H29" s="93" t="s">
        <v>101</v>
      </c>
      <c r="I29" s="567">
        <f t="shared" si="1"/>
        <v>1</v>
      </c>
      <c r="J29" s="567" t="e">
        <f>+IF(#REF!="Issued",1,IF(#REF!="Not Issued",2,"Nil"))</f>
        <v>#REF!</v>
      </c>
      <c r="K29" s="568" t="s">
        <v>6655</v>
      </c>
      <c r="L29" s="568"/>
      <c r="M29" s="569"/>
      <c r="AF29" s="570"/>
      <c r="AG29" s="570"/>
    </row>
    <row r="30" spans="1:33" ht="16.5" customHeight="1" x14ac:dyDescent="0.25">
      <c r="A30" s="563">
        <v>26</v>
      </c>
      <c r="B30" s="626" t="s">
        <v>6656</v>
      </c>
      <c r="C30" s="627">
        <v>48882</v>
      </c>
      <c r="D30" s="628" t="s">
        <v>6657</v>
      </c>
      <c r="E30" s="564" t="s">
        <v>6658</v>
      </c>
      <c r="F30" s="565" t="s">
        <v>141</v>
      </c>
      <c r="G30" s="566">
        <f t="shared" si="0"/>
        <v>1</v>
      </c>
      <c r="H30" s="93" t="s">
        <v>101</v>
      </c>
      <c r="I30" s="567">
        <f t="shared" si="1"/>
        <v>1</v>
      </c>
      <c r="J30" s="567" t="e">
        <f>+IF(#REF!="Issued",1,IF(#REF!="Not Issued",2,"Nil"))</f>
        <v>#REF!</v>
      </c>
      <c r="K30" s="568" t="s">
        <v>6659</v>
      </c>
      <c r="L30" s="568"/>
      <c r="M30" s="569"/>
      <c r="AF30" s="570"/>
      <c r="AG30" s="570"/>
    </row>
    <row r="31" spans="1:33" ht="16.5" customHeight="1" x14ac:dyDescent="0.25">
      <c r="A31" s="563">
        <v>27</v>
      </c>
      <c r="B31" s="626" t="s">
        <v>6660</v>
      </c>
      <c r="C31" s="627">
        <v>77438</v>
      </c>
      <c r="D31" s="628" t="s">
        <v>6661</v>
      </c>
      <c r="E31" s="564" t="s">
        <v>1999</v>
      </c>
      <c r="F31" s="565" t="s">
        <v>166</v>
      </c>
      <c r="G31" s="566">
        <f t="shared" si="0"/>
        <v>2</v>
      </c>
      <c r="H31" s="93" t="s">
        <v>101</v>
      </c>
      <c r="I31" s="567">
        <f t="shared" si="1"/>
        <v>1</v>
      </c>
      <c r="J31" s="567" t="e">
        <f>+IF(#REF!="Issued",1,IF(#REF!="Not Issued",2,"Nil"))</f>
        <v>#REF!</v>
      </c>
      <c r="K31" s="568" t="s">
        <v>6662</v>
      </c>
      <c r="L31" s="568"/>
      <c r="M31" s="569"/>
      <c r="AF31" s="570"/>
      <c r="AG31" s="570"/>
    </row>
    <row r="32" spans="1:33" ht="16.5" customHeight="1" x14ac:dyDescent="0.25">
      <c r="A32" s="563">
        <v>28</v>
      </c>
      <c r="B32" s="626" t="s">
        <v>6663</v>
      </c>
      <c r="C32" s="627">
        <v>77633</v>
      </c>
      <c r="D32" s="628" t="s">
        <v>6664</v>
      </c>
      <c r="E32" s="564" t="s">
        <v>997</v>
      </c>
      <c r="F32" s="565" t="s">
        <v>166</v>
      </c>
      <c r="G32" s="566">
        <f t="shared" si="0"/>
        <v>2</v>
      </c>
      <c r="H32" s="93" t="s">
        <v>101</v>
      </c>
      <c r="I32" s="567">
        <f t="shared" si="1"/>
        <v>1</v>
      </c>
      <c r="J32" s="567" t="e">
        <f>+IF(#REF!="Issued",1,IF(#REF!="Not Issued",2,"Nil"))</f>
        <v>#REF!</v>
      </c>
      <c r="K32" s="568" t="s">
        <v>6665</v>
      </c>
      <c r="L32" s="568"/>
      <c r="M32" s="569"/>
      <c r="AF32" s="570"/>
      <c r="AG32" s="570"/>
    </row>
    <row r="33" spans="1:33" ht="16.5" customHeight="1" x14ac:dyDescent="0.25">
      <c r="A33" s="563">
        <v>29</v>
      </c>
      <c r="B33" s="626" t="s">
        <v>6666</v>
      </c>
      <c r="C33" s="627">
        <v>77439</v>
      </c>
      <c r="D33" s="628" t="s">
        <v>2372</v>
      </c>
      <c r="E33" s="564" t="s">
        <v>6667</v>
      </c>
      <c r="F33" s="565" t="s">
        <v>141</v>
      </c>
      <c r="G33" s="566">
        <f t="shared" si="0"/>
        <v>1</v>
      </c>
      <c r="H33" s="93" t="s">
        <v>101</v>
      </c>
      <c r="I33" s="567">
        <f t="shared" si="1"/>
        <v>1</v>
      </c>
      <c r="J33" s="567" t="e">
        <f>+IF(#REF!="Issued",1,IF(#REF!="Not Issued",2,"Nil"))</f>
        <v>#REF!</v>
      </c>
      <c r="K33" s="568" t="s">
        <v>6668</v>
      </c>
      <c r="L33" s="568"/>
      <c r="M33" s="569"/>
      <c r="AF33" s="570"/>
      <c r="AG33" s="570"/>
    </row>
    <row r="34" spans="1:33" ht="16.5" customHeight="1" x14ac:dyDescent="0.25">
      <c r="A34" s="563">
        <v>30</v>
      </c>
      <c r="B34" s="626" t="s">
        <v>6669</v>
      </c>
      <c r="C34" s="627">
        <v>28405</v>
      </c>
      <c r="D34" s="628" t="s">
        <v>6670</v>
      </c>
      <c r="E34" s="564" t="s">
        <v>6671</v>
      </c>
      <c r="F34" s="565" t="s">
        <v>141</v>
      </c>
      <c r="G34" s="566">
        <f t="shared" si="0"/>
        <v>1</v>
      </c>
      <c r="H34" s="93" t="s">
        <v>101</v>
      </c>
      <c r="I34" s="567">
        <f t="shared" si="1"/>
        <v>1</v>
      </c>
      <c r="J34" s="567" t="e">
        <f>+IF(#REF!="Issued",1,IF(#REF!="Not Issued",2,"Nil"))</f>
        <v>#REF!</v>
      </c>
      <c r="K34" s="568" t="s">
        <v>6672</v>
      </c>
      <c r="L34" s="568"/>
      <c r="M34" s="569"/>
      <c r="AF34" s="570"/>
      <c r="AG34" s="570"/>
    </row>
    <row r="35" spans="1:33" ht="16.5" customHeight="1" x14ac:dyDescent="0.25">
      <c r="A35" s="563">
        <v>31</v>
      </c>
      <c r="B35" s="626" t="s">
        <v>6673</v>
      </c>
      <c r="C35" s="627">
        <v>77634</v>
      </c>
      <c r="D35" s="628" t="s">
        <v>1239</v>
      </c>
      <c r="E35" s="564" t="s">
        <v>1429</v>
      </c>
      <c r="F35" s="565" t="s">
        <v>141</v>
      </c>
      <c r="G35" s="566">
        <f t="shared" si="0"/>
        <v>1</v>
      </c>
      <c r="H35" s="93" t="s">
        <v>101</v>
      </c>
      <c r="I35" s="567">
        <f t="shared" si="1"/>
        <v>1</v>
      </c>
      <c r="J35" s="567" t="e">
        <f>+IF(#REF!="Issued",1,IF(#REF!="Not Issued",2,"Nil"))</f>
        <v>#REF!</v>
      </c>
      <c r="K35" s="568" t="s">
        <v>6674</v>
      </c>
      <c r="L35" s="568"/>
      <c r="M35" s="569"/>
      <c r="AF35" s="570"/>
      <c r="AG35" s="570"/>
    </row>
    <row r="36" spans="1:33" ht="16.5" customHeight="1" x14ac:dyDescent="0.25">
      <c r="A36" s="563">
        <v>32</v>
      </c>
      <c r="B36" s="626" t="s">
        <v>6675</v>
      </c>
      <c r="C36" s="627">
        <v>43920</v>
      </c>
      <c r="D36" s="628" t="s">
        <v>6676</v>
      </c>
      <c r="E36" s="564" t="s">
        <v>6677</v>
      </c>
      <c r="F36" s="565" t="s">
        <v>166</v>
      </c>
      <c r="G36" s="566">
        <f t="shared" si="0"/>
        <v>2</v>
      </c>
      <c r="H36" s="93" t="s">
        <v>101</v>
      </c>
      <c r="I36" s="567">
        <f t="shared" si="1"/>
        <v>1</v>
      </c>
      <c r="J36" s="567" t="e">
        <f>+IF(#REF!="Issued",1,IF(#REF!="Not Issued",2,"Nil"))</f>
        <v>#REF!</v>
      </c>
      <c r="K36" s="568" t="s">
        <v>6678</v>
      </c>
      <c r="L36" s="568"/>
      <c r="M36" s="569"/>
      <c r="AF36" s="570"/>
      <c r="AG36" s="570"/>
    </row>
    <row r="37" spans="1:33" ht="16.5" customHeight="1" x14ac:dyDescent="0.25">
      <c r="A37" s="563">
        <v>33</v>
      </c>
      <c r="B37" s="626" t="s">
        <v>6679</v>
      </c>
      <c r="C37" s="627">
        <v>77635</v>
      </c>
      <c r="D37" s="628" t="s">
        <v>4619</v>
      </c>
      <c r="E37" s="564" t="s">
        <v>6680</v>
      </c>
      <c r="F37" s="565" t="s">
        <v>141</v>
      </c>
      <c r="G37" s="566">
        <f t="shared" ref="G37:G56" si="2">+IF(F37="M",1,IF(F37="f",2,IF(F37="Civ",3,"Error")))</f>
        <v>1</v>
      </c>
      <c r="H37" s="93" t="s">
        <v>101</v>
      </c>
      <c r="I37" s="567">
        <f t="shared" ref="I37:I56" si="3">+IF(H37="Studying",5,IF(H37="Complete",1,IF(H37="Incomplete",2,IF(H37="Left",3,IF(H37="Dropped",4,"Error")))))</f>
        <v>1</v>
      </c>
      <c r="J37" s="567" t="e">
        <f>+IF(#REF!="Issued",1,IF(#REF!="Not Issued",2,"Nil"))</f>
        <v>#REF!</v>
      </c>
      <c r="K37" s="568" t="s">
        <v>6681</v>
      </c>
      <c r="L37" s="568"/>
      <c r="M37" s="569"/>
      <c r="AF37" s="570"/>
      <c r="AG37" s="570"/>
    </row>
    <row r="38" spans="1:33" ht="16.5" customHeight="1" x14ac:dyDescent="0.25">
      <c r="A38" s="563">
        <v>34</v>
      </c>
      <c r="B38" s="626" t="s">
        <v>6682</v>
      </c>
      <c r="C38" s="627">
        <v>77636</v>
      </c>
      <c r="D38" s="628" t="s">
        <v>6683</v>
      </c>
      <c r="E38" s="564" t="s">
        <v>2421</v>
      </c>
      <c r="F38" s="565" t="s">
        <v>166</v>
      </c>
      <c r="G38" s="566">
        <f t="shared" si="2"/>
        <v>2</v>
      </c>
      <c r="H38" s="93" t="s">
        <v>101</v>
      </c>
      <c r="I38" s="567">
        <f t="shared" si="3"/>
        <v>1</v>
      </c>
      <c r="J38" s="567" t="e">
        <f>+IF(#REF!="Issued",1,IF(#REF!="Not Issued",2,"Nil"))</f>
        <v>#REF!</v>
      </c>
      <c r="K38" s="568" t="s">
        <v>6684</v>
      </c>
      <c r="L38" s="568"/>
      <c r="M38" s="569"/>
      <c r="AF38" s="570"/>
      <c r="AG38" s="570"/>
    </row>
    <row r="39" spans="1:33" ht="16.5" customHeight="1" x14ac:dyDescent="0.25">
      <c r="A39" s="563">
        <v>35</v>
      </c>
      <c r="B39" s="626" t="s">
        <v>6685</v>
      </c>
      <c r="C39" s="627">
        <v>48542</v>
      </c>
      <c r="D39" s="628" t="s">
        <v>6686</v>
      </c>
      <c r="E39" s="564" t="s">
        <v>6687</v>
      </c>
      <c r="F39" s="565" t="s">
        <v>166</v>
      </c>
      <c r="G39" s="566">
        <f t="shared" si="2"/>
        <v>2</v>
      </c>
      <c r="H39" s="93" t="s">
        <v>101</v>
      </c>
      <c r="I39" s="567">
        <f t="shared" si="3"/>
        <v>1</v>
      </c>
      <c r="J39" s="567" t="e">
        <f>+IF(#REF!="Issued",1,IF(#REF!="Not Issued",2,"Nil"))</f>
        <v>#REF!</v>
      </c>
      <c r="K39" s="568" t="s">
        <v>6688</v>
      </c>
      <c r="L39" s="568"/>
      <c r="M39" s="569"/>
      <c r="AF39" s="570"/>
      <c r="AG39" s="570"/>
    </row>
    <row r="40" spans="1:33" ht="16.5" customHeight="1" x14ac:dyDescent="0.25">
      <c r="A40" s="563">
        <v>36</v>
      </c>
      <c r="B40" s="626" t="s">
        <v>6689</v>
      </c>
      <c r="C40" s="627">
        <v>61054</v>
      </c>
      <c r="D40" s="628" t="s">
        <v>6690</v>
      </c>
      <c r="E40" s="564" t="s">
        <v>4800</v>
      </c>
      <c r="F40" s="565" t="s">
        <v>141</v>
      </c>
      <c r="G40" s="566">
        <f t="shared" si="2"/>
        <v>1</v>
      </c>
      <c r="H40" s="93" t="s">
        <v>101</v>
      </c>
      <c r="I40" s="567">
        <f t="shared" si="3"/>
        <v>1</v>
      </c>
      <c r="J40" s="567" t="e">
        <f>+IF(#REF!="Issued",1,IF(#REF!="Not Issued",2,"Nil"))</f>
        <v>#REF!</v>
      </c>
      <c r="K40" s="568" t="s">
        <v>6691</v>
      </c>
      <c r="L40" s="568"/>
      <c r="M40" s="569"/>
      <c r="AF40" s="570"/>
      <c r="AG40" s="570"/>
    </row>
    <row r="41" spans="1:33" ht="16.5" customHeight="1" x14ac:dyDescent="0.25">
      <c r="A41" s="563">
        <v>37</v>
      </c>
      <c r="B41" s="626" t="s">
        <v>6695</v>
      </c>
      <c r="C41" s="627">
        <v>77638</v>
      </c>
      <c r="D41" s="628" t="s">
        <v>6696</v>
      </c>
      <c r="E41" s="564" t="s">
        <v>639</v>
      </c>
      <c r="F41" s="565" t="s">
        <v>141</v>
      </c>
      <c r="G41" s="566">
        <f t="shared" si="2"/>
        <v>1</v>
      </c>
      <c r="H41" s="93" t="s">
        <v>101</v>
      </c>
      <c r="I41" s="567">
        <f t="shared" si="3"/>
        <v>1</v>
      </c>
      <c r="J41" s="567" t="e">
        <f>+IF(#REF!="Issued",1,IF(#REF!="Not Issued",2,"Nil"))</f>
        <v>#REF!</v>
      </c>
      <c r="K41" s="568" t="s">
        <v>6697</v>
      </c>
      <c r="L41" s="568"/>
      <c r="M41" s="569"/>
      <c r="AF41" s="570"/>
      <c r="AG41" s="570"/>
    </row>
    <row r="42" spans="1:33" ht="16.5" customHeight="1" x14ac:dyDescent="0.25">
      <c r="A42" s="563">
        <v>38</v>
      </c>
      <c r="B42" s="626" t="s">
        <v>6698</v>
      </c>
      <c r="C42" s="627">
        <v>53897</v>
      </c>
      <c r="D42" s="628" t="s">
        <v>6699</v>
      </c>
      <c r="E42" s="564" t="s">
        <v>6700</v>
      </c>
      <c r="F42" s="565" t="s">
        <v>141</v>
      </c>
      <c r="G42" s="566">
        <f t="shared" si="2"/>
        <v>1</v>
      </c>
      <c r="H42" s="93" t="s">
        <v>101</v>
      </c>
      <c r="I42" s="567">
        <f t="shared" si="3"/>
        <v>1</v>
      </c>
      <c r="J42" s="567" t="e">
        <f>+IF(#REF!="Issued",1,IF(#REF!="Not Issued",2,"Nil"))</f>
        <v>#REF!</v>
      </c>
      <c r="K42" s="568" t="s">
        <v>6701</v>
      </c>
      <c r="L42" s="568"/>
      <c r="M42" s="569"/>
      <c r="AF42" s="570"/>
      <c r="AG42" s="570"/>
    </row>
    <row r="43" spans="1:33" ht="16.5" customHeight="1" x14ac:dyDescent="0.25">
      <c r="A43" s="563">
        <v>39</v>
      </c>
      <c r="B43" s="626" t="s">
        <v>6705</v>
      </c>
      <c r="C43" s="627">
        <v>61055</v>
      </c>
      <c r="D43" s="628" t="s">
        <v>2266</v>
      </c>
      <c r="E43" s="564" t="s">
        <v>6018</v>
      </c>
      <c r="F43" s="565" t="s">
        <v>141</v>
      </c>
      <c r="G43" s="566">
        <f t="shared" si="2"/>
        <v>1</v>
      </c>
      <c r="H43" s="93" t="s">
        <v>101</v>
      </c>
      <c r="I43" s="567">
        <f t="shared" si="3"/>
        <v>1</v>
      </c>
      <c r="J43" s="567" t="e">
        <f>+IF(#REF!="Issued",1,IF(#REF!="Not Issued",2,"Nil"))</f>
        <v>#REF!</v>
      </c>
      <c r="K43" s="568" t="s">
        <v>6706</v>
      </c>
      <c r="L43" s="568"/>
      <c r="M43" s="569"/>
      <c r="AF43" s="570"/>
      <c r="AG43" s="570"/>
    </row>
    <row r="44" spans="1:33" ht="16.5" customHeight="1" x14ac:dyDescent="0.25">
      <c r="A44" s="563">
        <v>40</v>
      </c>
      <c r="B44" s="626" t="s">
        <v>6707</v>
      </c>
      <c r="C44" s="627">
        <v>77641</v>
      </c>
      <c r="D44" s="628" t="s">
        <v>6708</v>
      </c>
      <c r="E44" s="564" t="s">
        <v>6709</v>
      </c>
      <c r="F44" s="565" t="s">
        <v>166</v>
      </c>
      <c r="G44" s="566">
        <f t="shared" si="2"/>
        <v>2</v>
      </c>
      <c r="H44" s="93" t="s">
        <v>101</v>
      </c>
      <c r="I44" s="567">
        <f t="shared" si="3"/>
        <v>1</v>
      </c>
      <c r="J44" s="567" t="e">
        <f>+IF(#REF!="Issued",1,IF(#REF!="Not Issued",2,"Nil"))</f>
        <v>#REF!</v>
      </c>
      <c r="K44" s="568" t="s">
        <v>6710</v>
      </c>
      <c r="L44" s="568"/>
      <c r="M44" s="569"/>
      <c r="AF44" s="570"/>
      <c r="AG44" s="570"/>
    </row>
    <row r="45" spans="1:33" ht="16.5" customHeight="1" x14ac:dyDescent="0.25">
      <c r="A45" s="563">
        <v>41</v>
      </c>
      <c r="B45" s="626" t="s">
        <v>6711</v>
      </c>
      <c r="C45" s="627">
        <v>31098</v>
      </c>
      <c r="D45" s="628" t="s">
        <v>6712</v>
      </c>
      <c r="E45" s="564" t="s">
        <v>4478</v>
      </c>
      <c r="F45" s="565" t="s">
        <v>166</v>
      </c>
      <c r="G45" s="566">
        <f t="shared" si="2"/>
        <v>2</v>
      </c>
      <c r="H45" s="93" t="s">
        <v>101</v>
      </c>
      <c r="I45" s="567">
        <f t="shared" si="3"/>
        <v>1</v>
      </c>
      <c r="J45" s="567" t="e">
        <f>+IF(#REF!="Issued",1,IF(#REF!="Not Issued",2,"Nil"))</f>
        <v>#REF!</v>
      </c>
      <c r="K45" s="568" t="s">
        <v>6713</v>
      </c>
      <c r="L45" s="568"/>
      <c r="M45" s="569"/>
      <c r="AF45" s="570"/>
      <c r="AG45" s="570"/>
    </row>
    <row r="46" spans="1:33" ht="16.5" customHeight="1" x14ac:dyDescent="0.25">
      <c r="A46" s="563">
        <v>42</v>
      </c>
      <c r="B46" s="626" t="s">
        <v>6714</v>
      </c>
      <c r="C46" s="627">
        <v>31135</v>
      </c>
      <c r="D46" s="628" t="s">
        <v>6715</v>
      </c>
      <c r="E46" s="564" t="s">
        <v>2594</v>
      </c>
      <c r="F46" s="565" t="s">
        <v>141</v>
      </c>
      <c r="G46" s="566">
        <f t="shared" si="2"/>
        <v>1</v>
      </c>
      <c r="H46" s="93" t="s">
        <v>101</v>
      </c>
      <c r="I46" s="567">
        <f t="shared" si="3"/>
        <v>1</v>
      </c>
      <c r="J46" s="567" t="e">
        <f>+IF(#REF!="Issued",1,IF(#REF!="Not Issued",2,"Nil"))</f>
        <v>#REF!</v>
      </c>
      <c r="K46" s="568" t="s">
        <v>6716</v>
      </c>
      <c r="L46" s="568"/>
      <c r="M46" s="569"/>
      <c r="AF46" s="570"/>
      <c r="AG46" s="570"/>
    </row>
    <row r="47" spans="1:33" ht="16.5" customHeight="1" x14ac:dyDescent="0.25">
      <c r="A47" s="563">
        <v>43</v>
      </c>
      <c r="B47" s="626" t="s">
        <v>6717</v>
      </c>
      <c r="C47" s="627">
        <v>54130</v>
      </c>
      <c r="D47" s="628" t="s">
        <v>6718</v>
      </c>
      <c r="E47" s="564" t="s">
        <v>6719</v>
      </c>
      <c r="F47" s="565" t="s">
        <v>166</v>
      </c>
      <c r="G47" s="566">
        <f t="shared" si="2"/>
        <v>2</v>
      </c>
      <c r="H47" s="93" t="s">
        <v>101</v>
      </c>
      <c r="I47" s="567">
        <f t="shared" si="3"/>
        <v>1</v>
      </c>
      <c r="J47" s="567" t="e">
        <f>+IF(#REF!="Issued",1,IF(#REF!="Not Issued",2,"Nil"))</f>
        <v>#REF!</v>
      </c>
      <c r="K47" s="568" t="s">
        <v>6720</v>
      </c>
      <c r="L47" s="568"/>
      <c r="M47" s="569"/>
      <c r="AF47" s="570"/>
      <c r="AG47" s="570"/>
    </row>
    <row r="48" spans="1:33" ht="16.5" customHeight="1" x14ac:dyDescent="0.25">
      <c r="A48" s="563">
        <v>44</v>
      </c>
      <c r="B48" s="629" t="s">
        <v>6541</v>
      </c>
      <c r="C48" s="627">
        <v>77420</v>
      </c>
      <c r="D48" s="628" t="s">
        <v>6542</v>
      </c>
      <c r="E48" s="564" t="s">
        <v>6543</v>
      </c>
      <c r="F48" s="565" t="s">
        <v>141</v>
      </c>
      <c r="G48" s="566">
        <f t="shared" si="2"/>
        <v>1</v>
      </c>
      <c r="H48" s="93" t="s">
        <v>19</v>
      </c>
      <c r="I48" s="567">
        <f t="shared" si="3"/>
        <v>2</v>
      </c>
      <c r="J48" s="567" t="e">
        <f>+IF(#REF!="Issued",1,IF(#REF!="Not Issued",2,"Nil"))</f>
        <v>#REF!</v>
      </c>
      <c r="K48" s="568" t="s">
        <v>2335</v>
      </c>
      <c r="L48" s="568"/>
      <c r="M48" s="569"/>
      <c r="AF48" s="570"/>
      <c r="AG48" s="570"/>
    </row>
    <row r="49" spans="1:33" ht="16.5" customHeight="1" x14ac:dyDescent="0.25">
      <c r="A49" s="563">
        <v>45</v>
      </c>
      <c r="B49" s="629" t="s">
        <v>6544</v>
      </c>
      <c r="C49" s="627">
        <v>77421</v>
      </c>
      <c r="D49" s="628" t="s">
        <v>6545</v>
      </c>
      <c r="E49" s="564" t="s">
        <v>6546</v>
      </c>
      <c r="F49" s="565" t="s">
        <v>166</v>
      </c>
      <c r="G49" s="566">
        <f t="shared" si="2"/>
        <v>2</v>
      </c>
      <c r="H49" s="93" t="s">
        <v>19</v>
      </c>
      <c r="I49" s="567">
        <f t="shared" si="3"/>
        <v>2</v>
      </c>
      <c r="J49" s="567" t="e">
        <f>+IF(#REF!="Issued",1,IF(#REF!="Not Issued",2,"Nil"))</f>
        <v>#REF!</v>
      </c>
      <c r="K49" s="568" t="s">
        <v>2340</v>
      </c>
      <c r="L49" s="568"/>
      <c r="M49" s="569"/>
      <c r="AF49" s="570"/>
      <c r="AG49" s="570"/>
    </row>
    <row r="50" spans="1:33" ht="16.5" customHeight="1" x14ac:dyDescent="0.25">
      <c r="A50" s="563">
        <v>46</v>
      </c>
      <c r="B50" s="626" t="s">
        <v>6559</v>
      </c>
      <c r="C50" s="627">
        <v>46025</v>
      </c>
      <c r="D50" s="628" t="s">
        <v>6560</v>
      </c>
      <c r="E50" s="564" t="s">
        <v>6561</v>
      </c>
      <c r="F50" s="565" t="s">
        <v>141</v>
      </c>
      <c r="G50" s="566">
        <f t="shared" si="2"/>
        <v>1</v>
      </c>
      <c r="H50" s="93" t="s">
        <v>19</v>
      </c>
      <c r="I50" s="567">
        <f t="shared" si="3"/>
        <v>2</v>
      </c>
      <c r="J50" s="567" t="e">
        <f>+IF(#REF!="Issued",1,IF(#REF!="Not Issued",2,"Nil"))</f>
        <v>#REF!</v>
      </c>
      <c r="K50" s="568" t="s">
        <v>2369</v>
      </c>
      <c r="L50" s="568"/>
      <c r="M50" s="569"/>
      <c r="AF50" s="570"/>
      <c r="AG50" s="570"/>
    </row>
    <row r="51" spans="1:33" ht="16.5" customHeight="1" x14ac:dyDescent="0.25">
      <c r="A51" s="563">
        <v>47</v>
      </c>
      <c r="B51" s="629" t="s">
        <v>6591</v>
      </c>
      <c r="C51" s="627">
        <v>77429</v>
      </c>
      <c r="D51" s="628" t="s">
        <v>6592</v>
      </c>
      <c r="E51" s="564" t="s">
        <v>2513</v>
      </c>
      <c r="F51" s="565" t="s">
        <v>166</v>
      </c>
      <c r="G51" s="566">
        <f t="shared" si="2"/>
        <v>2</v>
      </c>
      <c r="H51" s="93" t="s">
        <v>19</v>
      </c>
      <c r="I51" s="567">
        <f t="shared" si="3"/>
        <v>2</v>
      </c>
      <c r="J51" s="567" t="e">
        <f>+IF(#REF!="Issued",1,IF(#REF!="Not Issued",2,"Nil"))</f>
        <v>#REF!</v>
      </c>
      <c r="K51" s="568" t="s">
        <v>6593</v>
      </c>
      <c r="L51" s="568"/>
      <c r="M51" s="569"/>
      <c r="AF51" s="570"/>
      <c r="AG51" s="570"/>
    </row>
    <row r="52" spans="1:33" ht="16.5" customHeight="1" x14ac:dyDescent="0.25">
      <c r="A52" s="563">
        <v>48</v>
      </c>
      <c r="B52" s="629" t="s">
        <v>6604</v>
      </c>
      <c r="C52" s="627">
        <v>77631</v>
      </c>
      <c r="D52" s="628" t="s">
        <v>6605</v>
      </c>
      <c r="E52" s="564" t="s">
        <v>6606</v>
      </c>
      <c r="F52" s="565" t="s">
        <v>141</v>
      </c>
      <c r="G52" s="566">
        <f t="shared" si="2"/>
        <v>1</v>
      </c>
      <c r="H52" s="93" t="s">
        <v>19</v>
      </c>
      <c r="I52" s="567">
        <f t="shared" si="3"/>
        <v>2</v>
      </c>
      <c r="J52" s="567" t="e">
        <f>+IF(#REF!="Issued",1,IF(#REF!="Not Issued",2,"Nil"))</f>
        <v>#REF!</v>
      </c>
      <c r="K52" s="568" t="s">
        <v>6607</v>
      </c>
      <c r="L52" s="568"/>
      <c r="M52" s="569"/>
      <c r="AF52" s="570"/>
      <c r="AG52" s="570"/>
    </row>
    <row r="53" spans="1:33" ht="16.5" customHeight="1" x14ac:dyDescent="0.25">
      <c r="A53" s="563">
        <v>49</v>
      </c>
      <c r="B53" s="626" t="s">
        <v>6623</v>
      </c>
      <c r="C53" s="627">
        <v>77632</v>
      </c>
      <c r="D53" s="628" t="s">
        <v>1428</v>
      </c>
      <c r="E53" s="564" t="s">
        <v>6624</v>
      </c>
      <c r="F53" s="565" t="s">
        <v>141</v>
      </c>
      <c r="G53" s="566">
        <f t="shared" si="2"/>
        <v>1</v>
      </c>
      <c r="H53" s="93" t="s">
        <v>19</v>
      </c>
      <c r="I53" s="567">
        <f t="shared" si="3"/>
        <v>2</v>
      </c>
      <c r="J53" s="567" t="e">
        <f>+IF(#REF!="Issued",1,IF(#REF!="Not Issued",2,"Nil"))</f>
        <v>#REF!</v>
      </c>
      <c r="K53" s="568" t="s">
        <v>6625</v>
      </c>
      <c r="L53" s="568"/>
      <c r="M53" s="569"/>
      <c r="AF53" s="570"/>
      <c r="AG53" s="570"/>
    </row>
    <row r="54" spans="1:33" ht="16.5" customHeight="1" x14ac:dyDescent="0.25">
      <c r="A54" s="563">
        <v>50</v>
      </c>
      <c r="B54" s="629" t="s">
        <v>6637</v>
      </c>
      <c r="C54" s="627">
        <v>77434</v>
      </c>
      <c r="D54" s="628" t="s">
        <v>6638</v>
      </c>
      <c r="E54" s="564" t="s">
        <v>6639</v>
      </c>
      <c r="F54" s="565" t="s">
        <v>141</v>
      </c>
      <c r="G54" s="566">
        <f t="shared" si="2"/>
        <v>1</v>
      </c>
      <c r="H54" s="93" t="s">
        <v>19</v>
      </c>
      <c r="I54" s="567">
        <f t="shared" si="3"/>
        <v>2</v>
      </c>
      <c r="J54" s="567" t="e">
        <f>+IF(#REF!="Issued",1,IF(#REF!="Not Issued",2,"Nil"))</f>
        <v>#REF!</v>
      </c>
      <c r="K54" s="568" t="s">
        <v>6640</v>
      </c>
      <c r="L54" s="568"/>
      <c r="M54" s="569"/>
      <c r="AF54" s="570"/>
      <c r="AG54" s="570"/>
    </row>
    <row r="55" spans="1:33" ht="16.5" customHeight="1" x14ac:dyDescent="0.25">
      <c r="A55" s="563">
        <v>51</v>
      </c>
      <c r="B55" s="626" t="s">
        <v>6692</v>
      </c>
      <c r="C55" s="627">
        <v>77637</v>
      </c>
      <c r="D55" s="628" t="s">
        <v>6693</v>
      </c>
      <c r="E55" s="564" t="s">
        <v>3827</v>
      </c>
      <c r="F55" s="565" t="s">
        <v>166</v>
      </c>
      <c r="G55" s="566">
        <f t="shared" si="2"/>
        <v>2</v>
      </c>
      <c r="H55" s="93" t="s">
        <v>19</v>
      </c>
      <c r="I55" s="567">
        <f t="shared" si="3"/>
        <v>2</v>
      </c>
      <c r="J55" s="567" t="e">
        <f>+IF(#REF!="Issued",1,IF(#REF!="Not Issued",2,"Nil"))</f>
        <v>#REF!</v>
      </c>
      <c r="K55" s="568" t="s">
        <v>6694</v>
      </c>
      <c r="L55" s="568"/>
      <c r="M55" s="569"/>
      <c r="AF55" s="570"/>
      <c r="AG55" s="570"/>
    </row>
    <row r="56" spans="1:33" ht="16.5" customHeight="1" x14ac:dyDescent="0.25">
      <c r="A56" s="563">
        <v>52</v>
      </c>
      <c r="B56" s="626" t="s">
        <v>6702</v>
      </c>
      <c r="C56" s="627">
        <v>77640</v>
      </c>
      <c r="D56" s="628" t="s">
        <v>6703</v>
      </c>
      <c r="E56" s="564" t="s">
        <v>4101</v>
      </c>
      <c r="F56" s="565" t="s">
        <v>141</v>
      </c>
      <c r="G56" s="566">
        <f t="shared" si="2"/>
        <v>1</v>
      </c>
      <c r="H56" s="93" t="s">
        <v>19</v>
      </c>
      <c r="I56" s="567">
        <f t="shared" si="3"/>
        <v>2</v>
      </c>
      <c r="J56" s="567" t="e">
        <f>+IF(#REF!="Issued",1,IF(#REF!="Not Issued",2,"Nil"))</f>
        <v>#REF!</v>
      </c>
      <c r="K56" s="568" t="s">
        <v>6704</v>
      </c>
      <c r="L56" s="568"/>
      <c r="M56" s="569"/>
      <c r="AF56" s="570"/>
      <c r="AG56" s="570"/>
    </row>
    <row r="57" spans="1:33" ht="18" customHeight="1" thickBot="1" x14ac:dyDescent="0.3">
      <c r="A57" s="571"/>
      <c r="B57" s="572"/>
      <c r="C57" s="572"/>
      <c r="D57" s="573"/>
      <c r="E57" s="574"/>
      <c r="F57" s="575"/>
      <c r="G57" s="575"/>
      <c r="H57" s="576"/>
      <c r="I57" s="577"/>
      <c r="J57" s="577"/>
      <c r="K57" s="577"/>
      <c r="L57" s="578"/>
      <c r="AF57" s="578"/>
      <c r="AG57" s="578"/>
    </row>
    <row r="58" spans="1:33" s="586" customFormat="1" ht="18" customHeight="1" x14ac:dyDescent="0.2">
      <c r="A58" s="579" t="s">
        <v>100</v>
      </c>
      <c r="B58" s="580">
        <f>+COUNTIF(G5:G56,1)</f>
        <v>38</v>
      </c>
      <c r="C58" s="581"/>
      <c r="D58" s="582" t="s">
        <v>101</v>
      </c>
      <c r="E58" s="583"/>
      <c r="F58" s="583"/>
      <c r="G58" s="581"/>
      <c r="H58" s="584">
        <f>+COUNTIF(I5:I56,1)</f>
        <v>43</v>
      </c>
      <c r="I58" s="583"/>
      <c r="J58" s="585"/>
      <c r="K58" s="585"/>
      <c r="L58" s="585"/>
      <c r="AF58" s="585"/>
      <c r="AG58" s="585"/>
    </row>
    <row r="59" spans="1:33" s="586" customFormat="1" ht="18" customHeight="1" x14ac:dyDescent="0.2">
      <c r="A59" s="587" t="s">
        <v>112</v>
      </c>
      <c r="B59" s="588">
        <f>+COUNTIF(G5:G56,2)</f>
        <v>14</v>
      </c>
      <c r="C59" s="589"/>
      <c r="D59" s="590" t="s">
        <v>19</v>
      </c>
      <c r="E59" s="585"/>
      <c r="F59" s="585"/>
      <c r="G59" s="589"/>
      <c r="H59" s="591">
        <f>+COUNTIF(I5:I56,2)</f>
        <v>9</v>
      </c>
      <c r="I59" s="585"/>
      <c r="J59" s="585"/>
      <c r="K59" s="585"/>
      <c r="L59" s="585"/>
      <c r="AF59" s="585"/>
      <c r="AG59" s="585"/>
    </row>
    <row r="60" spans="1:33" s="586" customFormat="1" ht="18" customHeight="1" thickBot="1" x14ac:dyDescent="0.45">
      <c r="A60" s="592"/>
      <c r="B60" s="593">
        <f>SUM(B58:B59)</f>
        <v>52</v>
      </c>
      <c r="C60" s="594"/>
      <c r="D60" s="595" t="s">
        <v>0</v>
      </c>
      <c r="E60" s="596"/>
      <c r="F60" s="596"/>
      <c r="G60" s="597"/>
      <c r="H60" s="598">
        <f>SUM(H58:H59)</f>
        <v>52</v>
      </c>
      <c r="I60" s="599"/>
      <c r="J60" s="585"/>
      <c r="K60" s="585"/>
      <c r="L60" s="585"/>
      <c r="AF60" s="585"/>
      <c r="AG60" s="585"/>
    </row>
    <row r="61" spans="1:33" ht="18" customHeight="1" x14ac:dyDescent="0.2">
      <c r="A61" s="600"/>
      <c r="B61" s="601"/>
      <c r="C61" s="602"/>
      <c r="D61" s="603"/>
      <c r="E61" s="601"/>
      <c r="F61" s="601"/>
      <c r="G61" s="604"/>
      <c r="H61" s="600"/>
      <c r="I61" s="605"/>
      <c r="J61" s="578"/>
      <c r="K61" s="578"/>
      <c r="L61" s="578"/>
      <c r="AF61" s="578"/>
      <c r="AG61" s="578"/>
    </row>
    <row r="62" spans="1:33" s="585" customFormat="1" ht="15.75" x14ac:dyDescent="0.25">
      <c r="A62" s="591"/>
      <c r="D62" s="606"/>
    </row>
  </sheetData>
  <sortState ref="B5:L56">
    <sortCondition ref="H5:H56"/>
  </sortState>
  <mergeCells count="11">
    <mergeCell ref="L3:L4"/>
    <mergeCell ref="AF3:AF4"/>
    <mergeCell ref="AG3:AG4"/>
    <mergeCell ref="A1:L1"/>
    <mergeCell ref="A2:L2"/>
    <mergeCell ref="A3:A4"/>
    <mergeCell ref="B3:B4"/>
    <mergeCell ref="C3:C4"/>
    <mergeCell ref="D3:D4"/>
    <mergeCell ref="E3:E4"/>
    <mergeCell ref="H3:H4"/>
  </mergeCells>
  <conditionalFormatting sqref="H5:H9 H11:H35 H37:H56">
    <cfRule type="cellIs" dxfId="235" priority="17" stopIfTrue="1" operator="equal">
      <formula>"Dropped"</formula>
    </cfRule>
    <cfRule type="cellIs" dxfId="234" priority="18" stopIfTrue="1" operator="equal">
      <formula>"Left"</formula>
    </cfRule>
    <cfRule type="cellIs" dxfId="233" priority="19" stopIfTrue="1" operator="equal">
      <formula>"Incomplete"</formula>
    </cfRule>
    <cfRule type="cellIs" dxfId="232" priority="20" stopIfTrue="1" operator="equal">
      <formula>"Complete"</formula>
    </cfRule>
  </conditionalFormatting>
  <conditionalFormatting sqref="H10">
    <cfRule type="cellIs" dxfId="231" priority="11" stopIfTrue="1" operator="equal">
      <formula>"Dropped"</formula>
    </cfRule>
    <cfRule type="cellIs" dxfId="230" priority="12" stopIfTrue="1" operator="equal">
      <formula>"Left"</formula>
    </cfRule>
    <cfRule type="cellIs" dxfId="229" priority="13" stopIfTrue="1" operator="equal">
      <formula>"Incomplete"</formula>
    </cfRule>
    <cfRule type="cellIs" dxfId="228" priority="14" stopIfTrue="1" operator="equal">
      <formula>"Complete"</formula>
    </cfRule>
  </conditionalFormatting>
  <conditionalFormatting sqref="H36">
    <cfRule type="cellIs" dxfId="227" priority="5" stopIfTrue="1" operator="equal">
      <formula>"Dropped"</formula>
    </cfRule>
    <cfRule type="cellIs" dxfId="226" priority="6" stopIfTrue="1" operator="equal">
      <formula>"Left"</formula>
    </cfRule>
    <cfRule type="cellIs" dxfId="225" priority="7" stopIfTrue="1" operator="equal">
      <formula>"Incomplete"</formula>
    </cfRule>
    <cfRule type="cellIs" dxfId="224" priority="8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21"/>
  <sheetViews>
    <sheetView showGridLines="0" workbookViewId="0">
      <selection activeCell="D7" sqref="D7"/>
    </sheetView>
  </sheetViews>
  <sheetFormatPr defaultRowHeight="12.75" x14ac:dyDescent="0.2"/>
  <cols>
    <col min="1" max="1" width="7.28515625" style="133" customWidth="1"/>
    <col min="2" max="2" width="13.28515625" style="80" bestFit="1" customWidth="1"/>
    <col min="3" max="3" width="9.42578125" style="80" bestFit="1" customWidth="1"/>
    <col min="4" max="4" width="33.42578125" style="85" customWidth="1"/>
    <col min="5" max="5" width="30.28515625" style="80" hidden="1" customWidth="1"/>
    <col min="6" max="6" width="6.85546875" style="80" hidden="1" customWidth="1"/>
    <col min="7" max="7" width="2.28515625" style="80" hidden="1" customWidth="1"/>
    <col min="8" max="8" width="11" style="80" bestFit="1" customWidth="1"/>
    <col min="9" max="9" width="2.28515625" style="80" hidden="1" customWidth="1"/>
    <col min="10" max="10" width="7.42578125" style="80" hidden="1" customWidth="1"/>
    <col min="11" max="11" width="14" style="80" hidden="1" customWidth="1"/>
    <col min="12" max="12" width="21.7109375" style="80" bestFit="1" customWidth="1"/>
    <col min="13" max="13" width="11" style="80" hidden="1" customWidth="1"/>
    <col min="14" max="31" width="9.140625" style="80" customWidth="1"/>
    <col min="32" max="32" width="3" style="80" customWidth="1"/>
    <col min="33" max="33" width="3.140625" style="80" customWidth="1"/>
    <col min="34" max="16384" width="9.140625" style="80"/>
  </cols>
  <sheetData>
    <row r="1" spans="1:33" ht="32.25" customHeight="1" x14ac:dyDescent="0.45">
      <c r="A1" s="707" t="s">
        <v>220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</row>
    <row r="2" spans="1:33" ht="38.25" customHeight="1" thickBot="1" x14ac:dyDescent="0.45">
      <c r="A2" s="737" t="s">
        <v>2331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</row>
    <row r="3" spans="1:33" s="85" customFormat="1" ht="22.5" customHeight="1" x14ac:dyDescent="0.2">
      <c r="A3" s="701" t="s">
        <v>86</v>
      </c>
      <c r="B3" s="703" t="s">
        <v>87</v>
      </c>
      <c r="C3" s="703" t="s">
        <v>88</v>
      </c>
      <c r="D3" s="703" t="s">
        <v>89</v>
      </c>
      <c r="E3" s="703" t="s">
        <v>90</v>
      </c>
      <c r="F3" s="82" t="s">
        <v>91</v>
      </c>
      <c r="G3" s="82"/>
      <c r="H3" s="703" t="s">
        <v>92</v>
      </c>
      <c r="I3" s="83"/>
      <c r="J3" s="84" t="s">
        <v>93</v>
      </c>
      <c r="K3" s="84"/>
      <c r="L3" s="705" t="s">
        <v>94</v>
      </c>
      <c r="AF3" s="698" t="s">
        <v>136</v>
      </c>
      <c r="AG3" s="698" t="s">
        <v>137</v>
      </c>
    </row>
    <row r="4" spans="1:33" s="85" customFormat="1" ht="22.5" customHeight="1" thickBot="1" x14ac:dyDescent="0.25">
      <c r="A4" s="702"/>
      <c r="B4" s="704"/>
      <c r="C4" s="704"/>
      <c r="D4" s="704"/>
      <c r="E4" s="704"/>
      <c r="F4" s="86" t="s">
        <v>95</v>
      </c>
      <c r="G4" s="86"/>
      <c r="H4" s="704"/>
      <c r="I4" s="87"/>
      <c r="J4" s="88" t="s">
        <v>96</v>
      </c>
      <c r="K4" s="88"/>
      <c r="L4" s="706"/>
      <c r="AF4" s="699"/>
      <c r="AG4" s="699"/>
    </row>
    <row r="5" spans="1:33" ht="16.5" customHeight="1" x14ac:dyDescent="0.25">
      <c r="A5" s="89">
        <v>1</v>
      </c>
      <c r="B5" s="630" t="s">
        <v>2332</v>
      </c>
      <c r="C5" s="631">
        <v>77393</v>
      </c>
      <c r="D5" s="632" t="s">
        <v>2333</v>
      </c>
      <c r="E5" s="276" t="s">
        <v>2334</v>
      </c>
      <c r="F5" s="91" t="s">
        <v>141</v>
      </c>
      <c r="G5" s="175">
        <f t="shared" ref="G5:G15" si="0">+IF(F5="M",1,IF(F5="f",2,IF(F5="Civ",3,"Error")))</f>
        <v>1</v>
      </c>
      <c r="H5" s="93" t="s">
        <v>101</v>
      </c>
      <c r="I5" s="92">
        <f t="shared" ref="I5:I15" si="1">+IF(H5="Studying",5,IF(H5="Complete",1,IF(H5="Incomplete",2,IF(H5="Left",3,IF(H5="Dropped",4,"Error")))))</f>
        <v>1</v>
      </c>
      <c r="J5" s="92" t="e">
        <f>+IF(#REF!="Issued",1,IF(#REF!="Not Issued",2,"Nil"))</f>
        <v>#REF!</v>
      </c>
      <c r="K5" s="95" t="s">
        <v>2335</v>
      </c>
      <c r="L5" s="95"/>
      <c r="M5" s="96" t="s">
        <v>2336</v>
      </c>
      <c r="AF5" s="134"/>
      <c r="AG5" s="134"/>
    </row>
    <row r="6" spans="1:33" ht="16.5" customHeight="1" x14ac:dyDescent="0.25">
      <c r="A6" s="89">
        <v>2</v>
      </c>
      <c r="B6" s="630" t="s">
        <v>2337</v>
      </c>
      <c r="C6" s="631">
        <v>77394</v>
      </c>
      <c r="D6" s="632" t="s">
        <v>2338</v>
      </c>
      <c r="E6" s="276" t="s">
        <v>2339</v>
      </c>
      <c r="F6" s="91" t="s">
        <v>141</v>
      </c>
      <c r="G6" s="175">
        <f t="shared" si="0"/>
        <v>1</v>
      </c>
      <c r="H6" s="93" t="s">
        <v>101</v>
      </c>
      <c r="I6" s="92">
        <f t="shared" si="1"/>
        <v>1</v>
      </c>
      <c r="J6" s="92" t="e">
        <f>+IF(#REF!="Issued",1,IF(#REF!="Not Issued",2,"Nil"))</f>
        <v>#REF!</v>
      </c>
      <c r="K6" s="95" t="s">
        <v>2340</v>
      </c>
      <c r="L6" s="95"/>
      <c r="M6" s="96" t="s">
        <v>2341</v>
      </c>
      <c r="AF6" s="134"/>
      <c r="AG6" s="134"/>
    </row>
    <row r="7" spans="1:33" ht="16.5" customHeight="1" x14ac:dyDescent="0.25">
      <c r="A7" s="89">
        <v>3</v>
      </c>
      <c r="B7" s="630" t="s">
        <v>2347</v>
      </c>
      <c r="C7" s="631">
        <v>77396</v>
      </c>
      <c r="D7" s="632" t="s">
        <v>2348</v>
      </c>
      <c r="E7" s="276" t="s">
        <v>2349</v>
      </c>
      <c r="F7" s="91" t="s">
        <v>141</v>
      </c>
      <c r="G7" s="175">
        <f t="shared" si="0"/>
        <v>1</v>
      </c>
      <c r="H7" s="93" t="s">
        <v>101</v>
      </c>
      <c r="I7" s="92">
        <f t="shared" si="1"/>
        <v>1</v>
      </c>
      <c r="J7" s="92" t="e">
        <f>+IF(#REF!="Issued",1,IF(#REF!="Not Issued",2,"Nil"))</f>
        <v>#REF!</v>
      </c>
      <c r="K7" s="95" t="s">
        <v>2350</v>
      </c>
      <c r="L7" s="95"/>
      <c r="M7" s="96" t="s">
        <v>2346</v>
      </c>
      <c r="AF7" s="134"/>
      <c r="AG7" s="134"/>
    </row>
    <row r="8" spans="1:33" ht="16.5" customHeight="1" x14ac:dyDescent="0.25">
      <c r="A8" s="89">
        <v>4</v>
      </c>
      <c r="B8" s="630" t="s">
        <v>2361</v>
      </c>
      <c r="C8" s="631">
        <v>77398</v>
      </c>
      <c r="D8" s="632" t="s">
        <v>2362</v>
      </c>
      <c r="E8" s="276" t="s">
        <v>2363</v>
      </c>
      <c r="F8" s="91" t="s">
        <v>141</v>
      </c>
      <c r="G8" s="175">
        <f t="shared" si="0"/>
        <v>1</v>
      </c>
      <c r="H8" s="93" t="s">
        <v>101</v>
      </c>
      <c r="I8" s="92">
        <f t="shared" si="1"/>
        <v>1</v>
      </c>
      <c r="J8" s="92" t="e">
        <f>+IF(#REF!="Issued",1,IF(#REF!="Not Issued",2,"Nil"))</f>
        <v>#REF!</v>
      </c>
      <c r="K8" s="95" t="s">
        <v>2364</v>
      </c>
      <c r="L8" s="95"/>
      <c r="M8" s="96" t="s">
        <v>2351</v>
      </c>
      <c r="AF8" s="134"/>
      <c r="AG8" s="134"/>
    </row>
    <row r="9" spans="1:33" ht="16.5" customHeight="1" x14ac:dyDescent="0.25">
      <c r="A9" s="89">
        <v>5</v>
      </c>
      <c r="B9" s="630" t="s">
        <v>2366</v>
      </c>
      <c r="C9" s="631">
        <v>77399</v>
      </c>
      <c r="D9" s="632" t="s">
        <v>2367</v>
      </c>
      <c r="E9" s="276" t="s">
        <v>2368</v>
      </c>
      <c r="F9" s="91" t="s">
        <v>141</v>
      </c>
      <c r="G9" s="175">
        <f t="shared" si="0"/>
        <v>1</v>
      </c>
      <c r="H9" s="93" t="s">
        <v>101</v>
      </c>
      <c r="I9" s="92">
        <f t="shared" si="1"/>
        <v>1</v>
      </c>
      <c r="J9" s="92" t="e">
        <f>+IF(#REF!="Issued",1,IF(#REF!="Not Issued",2,"Nil"))</f>
        <v>#REF!</v>
      </c>
      <c r="K9" s="95" t="s">
        <v>2369</v>
      </c>
      <c r="L9" s="95"/>
      <c r="M9" s="96" t="s">
        <v>2355</v>
      </c>
      <c r="AF9" s="134"/>
      <c r="AG9" s="134"/>
    </row>
    <row r="10" spans="1:33" ht="16.5" customHeight="1" x14ac:dyDescent="0.25">
      <c r="A10" s="89">
        <v>6</v>
      </c>
      <c r="B10" s="630" t="s">
        <v>2380</v>
      </c>
      <c r="C10" s="631">
        <v>77402</v>
      </c>
      <c r="D10" s="632" t="s">
        <v>2381</v>
      </c>
      <c r="E10" s="276" t="s">
        <v>2382</v>
      </c>
      <c r="F10" s="91" t="s">
        <v>141</v>
      </c>
      <c r="G10" s="175">
        <f t="shared" si="0"/>
        <v>1</v>
      </c>
      <c r="H10" s="93" t="s">
        <v>101</v>
      </c>
      <c r="I10" s="92">
        <f t="shared" si="1"/>
        <v>1</v>
      </c>
      <c r="J10" s="92" t="e">
        <f>+IF(#REF!="Issued",1,IF(#REF!="Not Issued",2,"Nil"))</f>
        <v>#REF!</v>
      </c>
      <c r="K10" s="95" t="s">
        <v>2383</v>
      </c>
      <c r="L10" s="95"/>
      <c r="M10" s="96" t="s">
        <v>2360</v>
      </c>
      <c r="AF10" s="134"/>
      <c r="AG10" s="134"/>
    </row>
    <row r="11" spans="1:33" ht="16.5" customHeight="1" x14ac:dyDescent="0.25">
      <c r="A11" s="89">
        <v>7</v>
      </c>
      <c r="B11" s="630" t="s">
        <v>2342</v>
      </c>
      <c r="C11" s="631">
        <v>77395</v>
      </c>
      <c r="D11" s="632" t="s">
        <v>2343</v>
      </c>
      <c r="E11" s="276" t="s">
        <v>2344</v>
      </c>
      <c r="F11" s="91" t="s">
        <v>141</v>
      </c>
      <c r="G11" s="175">
        <f t="shared" si="0"/>
        <v>1</v>
      </c>
      <c r="H11" s="93" t="s">
        <v>19</v>
      </c>
      <c r="I11" s="92">
        <f t="shared" si="1"/>
        <v>2</v>
      </c>
      <c r="J11" s="92" t="e">
        <f>+IF(#REF!="Issued",1,IF(#REF!="Not Issued",2,"Nil"))</f>
        <v>#REF!</v>
      </c>
      <c r="K11" s="95" t="s">
        <v>2345</v>
      </c>
      <c r="L11" s="95"/>
      <c r="M11" s="96" t="s">
        <v>2365</v>
      </c>
      <c r="AF11" s="134"/>
      <c r="AG11" s="134"/>
    </row>
    <row r="12" spans="1:33" ht="16.5" customHeight="1" x14ac:dyDescent="0.25">
      <c r="A12" s="89">
        <v>8</v>
      </c>
      <c r="B12" s="630" t="s">
        <v>2352</v>
      </c>
      <c r="C12" s="631">
        <v>77609</v>
      </c>
      <c r="D12" s="632" t="s">
        <v>2353</v>
      </c>
      <c r="E12" s="276" t="s">
        <v>221</v>
      </c>
      <c r="F12" s="91" t="s">
        <v>141</v>
      </c>
      <c r="G12" s="175">
        <f t="shared" si="0"/>
        <v>1</v>
      </c>
      <c r="H12" s="93" t="s">
        <v>19</v>
      </c>
      <c r="I12" s="92">
        <f t="shared" si="1"/>
        <v>2</v>
      </c>
      <c r="J12" s="92" t="e">
        <f>+IF(#REF!="Issued",1,IF(#REF!="Not Issued",2,"Nil"))</f>
        <v>#REF!</v>
      </c>
      <c r="K12" s="95" t="s">
        <v>2354</v>
      </c>
      <c r="L12" s="95"/>
      <c r="M12" s="96" t="s">
        <v>2370</v>
      </c>
      <c r="AF12" s="134"/>
      <c r="AG12" s="134"/>
    </row>
    <row r="13" spans="1:33" ht="16.5" customHeight="1" x14ac:dyDescent="0.25">
      <c r="A13" s="89">
        <v>9</v>
      </c>
      <c r="B13" s="630" t="s">
        <v>2356</v>
      </c>
      <c r="C13" s="631">
        <v>77397</v>
      </c>
      <c r="D13" s="632" t="s">
        <v>2357</v>
      </c>
      <c r="E13" s="276" t="s">
        <v>2358</v>
      </c>
      <c r="F13" s="91" t="s">
        <v>141</v>
      </c>
      <c r="G13" s="175">
        <f t="shared" si="0"/>
        <v>1</v>
      </c>
      <c r="H13" s="93" t="s">
        <v>19</v>
      </c>
      <c r="I13" s="92">
        <f t="shared" si="1"/>
        <v>2</v>
      </c>
      <c r="J13" s="92" t="e">
        <f>+IF(#REF!="Issued",1,IF(#REF!="Not Issued",2,"Nil"))</f>
        <v>#REF!</v>
      </c>
      <c r="K13" s="95" t="s">
        <v>2359</v>
      </c>
      <c r="L13" s="95"/>
      <c r="M13" s="96" t="s">
        <v>2375</v>
      </c>
      <c r="AF13" s="134"/>
      <c r="AG13" s="134"/>
    </row>
    <row r="14" spans="1:33" ht="16.5" customHeight="1" x14ac:dyDescent="0.25">
      <c r="A14" s="89">
        <v>10</v>
      </c>
      <c r="B14" s="630" t="s">
        <v>2371</v>
      </c>
      <c r="C14" s="631">
        <v>77400</v>
      </c>
      <c r="D14" s="632" t="s">
        <v>2372</v>
      </c>
      <c r="E14" s="276" t="s">
        <v>2373</v>
      </c>
      <c r="F14" s="91" t="s">
        <v>141</v>
      </c>
      <c r="G14" s="175">
        <f t="shared" si="0"/>
        <v>1</v>
      </c>
      <c r="H14" s="93" t="s">
        <v>19</v>
      </c>
      <c r="I14" s="92">
        <f t="shared" si="1"/>
        <v>2</v>
      </c>
      <c r="J14" s="92" t="e">
        <f>+IF(#REF!="Issued",1,IF(#REF!="Not Issued",2,"Nil"))</f>
        <v>#REF!</v>
      </c>
      <c r="K14" s="95" t="s">
        <v>2374</v>
      </c>
      <c r="L14" s="95"/>
      <c r="M14" s="96" t="s">
        <v>2379</v>
      </c>
      <c r="AF14" s="134"/>
      <c r="AG14" s="134"/>
    </row>
    <row r="15" spans="1:33" ht="16.5" customHeight="1" x14ac:dyDescent="0.25">
      <c r="A15" s="89">
        <v>11</v>
      </c>
      <c r="B15" s="630" t="s">
        <v>2376</v>
      </c>
      <c r="C15" s="631">
        <v>77401</v>
      </c>
      <c r="D15" s="632" t="s">
        <v>2377</v>
      </c>
      <c r="E15" s="276" t="s">
        <v>2093</v>
      </c>
      <c r="F15" s="91" t="s">
        <v>141</v>
      </c>
      <c r="G15" s="175">
        <f t="shared" si="0"/>
        <v>1</v>
      </c>
      <c r="H15" s="93" t="s">
        <v>19</v>
      </c>
      <c r="I15" s="92">
        <f t="shared" si="1"/>
        <v>2</v>
      </c>
      <c r="J15" s="92" t="e">
        <f>+IF(#REF!="Issued",1,IF(#REF!="Not Issued",2,"Nil"))</f>
        <v>#REF!</v>
      </c>
      <c r="K15" s="95" t="s">
        <v>2378</v>
      </c>
      <c r="L15" s="95"/>
      <c r="M15" s="96" t="s">
        <v>2384</v>
      </c>
      <c r="AF15" s="134"/>
      <c r="AG15" s="134"/>
    </row>
    <row r="16" spans="1:33" ht="18" customHeight="1" thickBot="1" x14ac:dyDescent="0.3">
      <c r="A16" s="97"/>
      <c r="B16" s="141"/>
      <c r="C16" s="141"/>
      <c r="D16" s="142"/>
      <c r="E16" s="143"/>
      <c r="F16" s="105"/>
      <c r="G16" s="105"/>
      <c r="H16" s="144"/>
      <c r="I16" s="102"/>
      <c r="J16" s="102"/>
      <c r="K16" s="102"/>
      <c r="L16" s="125"/>
      <c r="AF16" s="125"/>
      <c r="AG16" s="125"/>
    </row>
    <row r="17" spans="1:33" s="151" customFormat="1" ht="18" customHeight="1" x14ac:dyDescent="0.2">
      <c r="A17" s="145" t="s">
        <v>100</v>
      </c>
      <c r="B17" s="146">
        <f>+COUNTIF(G5:G15,1)</f>
        <v>11</v>
      </c>
      <c r="C17" s="147"/>
      <c r="D17" s="148" t="s">
        <v>101</v>
      </c>
      <c r="E17" s="149"/>
      <c r="F17" s="149"/>
      <c r="G17" s="147"/>
      <c r="H17" s="150">
        <f>+COUNTIF(I5:I15,1)</f>
        <v>6</v>
      </c>
      <c r="I17" s="149"/>
      <c r="J17" s="120"/>
      <c r="K17" s="120"/>
      <c r="L17" s="120"/>
      <c r="AF17" s="120"/>
      <c r="AG17" s="120"/>
    </row>
    <row r="18" spans="1:33" s="151" customFormat="1" ht="18" customHeight="1" x14ac:dyDescent="0.2">
      <c r="A18" s="152" t="s">
        <v>112</v>
      </c>
      <c r="B18" s="153">
        <f>+COUNTIF(G5:G15,2)</f>
        <v>0</v>
      </c>
      <c r="C18" s="154"/>
      <c r="D18" s="155" t="s">
        <v>19</v>
      </c>
      <c r="E18" s="120"/>
      <c r="F18" s="120"/>
      <c r="G18" s="154"/>
      <c r="H18" s="156">
        <f>+COUNTIF(I5:I15,2)</f>
        <v>5</v>
      </c>
      <c r="I18" s="120"/>
      <c r="J18" s="120"/>
      <c r="K18" s="120"/>
      <c r="L18" s="120"/>
      <c r="AF18" s="120"/>
      <c r="AG18" s="120"/>
    </row>
    <row r="19" spans="1:33" s="151" customFormat="1" ht="18" customHeight="1" thickBot="1" x14ac:dyDescent="0.45">
      <c r="A19" s="157"/>
      <c r="B19" s="158">
        <f>SUM(B17:B18)</f>
        <v>11</v>
      </c>
      <c r="C19" s="159"/>
      <c r="D19" s="160" t="s">
        <v>0</v>
      </c>
      <c r="E19" s="161"/>
      <c r="F19" s="161"/>
      <c r="G19" s="162"/>
      <c r="H19" s="163">
        <f>SUM(H17:H18)</f>
        <v>11</v>
      </c>
      <c r="I19" s="164"/>
      <c r="J19" s="120"/>
      <c r="K19" s="120"/>
      <c r="L19" s="120"/>
      <c r="AF19" s="120"/>
      <c r="AG19" s="120"/>
    </row>
    <row r="20" spans="1:33" ht="18" customHeight="1" x14ac:dyDescent="0.2">
      <c r="A20" s="165"/>
      <c r="B20" s="166"/>
      <c r="C20" s="167"/>
      <c r="D20" s="168"/>
      <c r="E20" s="166"/>
      <c r="F20" s="166"/>
      <c r="G20" s="169"/>
      <c r="H20" s="165"/>
      <c r="I20" s="170"/>
      <c r="J20" s="125"/>
      <c r="K20" s="125"/>
      <c r="L20" s="125"/>
      <c r="AF20" s="125"/>
      <c r="AG20" s="125"/>
    </row>
    <row r="21" spans="1:33" s="120" customFormat="1" ht="15.75" x14ac:dyDescent="0.25">
      <c r="A21" s="156"/>
      <c r="D21" s="176"/>
    </row>
  </sheetData>
  <sortState ref="B5:L15">
    <sortCondition ref="H5:H15"/>
  </sortState>
  <mergeCells count="11">
    <mergeCell ref="L3:L4"/>
    <mergeCell ref="AF3:AF4"/>
    <mergeCell ref="AG3:AG4"/>
    <mergeCell ref="A1:L1"/>
    <mergeCell ref="A2:L2"/>
    <mergeCell ref="A3:A4"/>
    <mergeCell ref="B3:B4"/>
    <mergeCell ref="C3:C4"/>
    <mergeCell ref="D3:D4"/>
    <mergeCell ref="E3:E4"/>
    <mergeCell ref="H3:H4"/>
  </mergeCells>
  <conditionalFormatting sqref="H5:H14">
    <cfRule type="cellIs" dxfId="223" priority="13" stopIfTrue="1" operator="equal">
      <formula>"Dropped"</formula>
    </cfRule>
    <cfRule type="cellIs" dxfId="222" priority="14" stopIfTrue="1" operator="equal">
      <formula>"Left"</formula>
    </cfRule>
    <cfRule type="cellIs" dxfId="221" priority="15" stopIfTrue="1" operator="equal">
      <formula>"Incomplete"</formula>
    </cfRule>
    <cfRule type="cellIs" dxfId="220" priority="16" stopIfTrue="1" operator="equal">
      <formula>"Complete"</formula>
    </cfRule>
  </conditionalFormatting>
  <conditionalFormatting sqref="H15">
    <cfRule type="cellIs" dxfId="219" priority="7" stopIfTrue="1" operator="equal">
      <formula>"Dropped"</formula>
    </cfRule>
    <cfRule type="cellIs" dxfId="218" priority="8" stopIfTrue="1" operator="equal">
      <formula>"Left"</formula>
    </cfRule>
    <cfRule type="cellIs" dxfId="217" priority="9" stopIfTrue="1" operator="equal">
      <formula>"Incomplete"</formula>
    </cfRule>
    <cfRule type="cellIs" dxfId="216" priority="10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77"/>
  <sheetViews>
    <sheetView showGridLines="0" topLeftCell="A59" zoomScaleNormal="100" workbookViewId="0">
      <selection activeCell="D54" sqref="D54"/>
    </sheetView>
  </sheetViews>
  <sheetFormatPr defaultRowHeight="12.75" x14ac:dyDescent="0.2"/>
  <cols>
    <col min="1" max="1" width="8.28515625" style="133" customWidth="1"/>
    <col min="2" max="2" width="14.7109375" style="133" bestFit="1" customWidth="1"/>
    <col min="3" max="3" width="9.42578125" style="80" bestFit="1" customWidth="1"/>
    <col min="4" max="4" width="33" style="85" bestFit="1" customWidth="1"/>
    <col min="5" max="5" width="30.140625" style="80" hidden="1" customWidth="1"/>
    <col min="6" max="6" width="6.42578125" style="80" hidden="1" customWidth="1"/>
    <col min="7" max="7" width="2.28515625" style="80" hidden="1" customWidth="1"/>
    <col min="8" max="8" width="11" style="80" bestFit="1" customWidth="1"/>
    <col min="9" max="9" width="2.28515625" style="80" hidden="1" customWidth="1"/>
    <col min="10" max="10" width="7.42578125" style="80" hidden="1" customWidth="1"/>
    <col min="11" max="11" width="21.7109375" style="80" customWidth="1"/>
    <col min="12" max="29" width="9.140625" style="80" customWidth="1"/>
    <col min="30" max="30" width="3" style="80" customWidth="1"/>
    <col min="31" max="31" width="3.140625" style="80" customWidth="1"/>
    <col min="32" max="16384" width="9.140625" style="80"/>
  </cols>
  <sheetData>
    <row r="1" spans="1:31" ht="32.25" customHeight="1" x14ac:dyDescent="0.45">
      <c r="A1" s="707" t="s">
        <v>220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</row>
    <row r="2" spans="1:31" ht="38.25" customHeight="1" thickBot="1" x14ac:dyDescent="0.5">
      <c r="A2" s="634" t="s">
        <v>2214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</row>
    <row r="3" spans="1:31" s="85" customFormat="1" ht="16.5" customHeight="1" x14ac:dyDescent="0.2">
      <c r="A3" s="701" t="s">
        <v>86</v>
      </c>
      <c r="B3" s="703" t="s">
        <v>87</v>
      </c>
      <c r="C3" s="703" t="s">
        <v>88</v>
      </c>
      <c r="D3" s="703" t="s">
        <v>89</v>
      </c>
      <c r="E3" s="703" t="s">
        <v>90</v>
      </c>
      <c r="F3" s="82" t="s">
        <v>91</v>
      </c>
      <c r="G3" s="82"/>
      <c r="H3" s="703" t="s">
        <v>92</v>
      </c>
      <c r="I3" s="83"/>
      <c r="J3" s="84" t="s">
        <v>93</v>
      </c>
      <c r="K3" s="705" t="s">
        <v>94</v>
      </c>
      <c r="AD3" s="698" t="s">
        <v>136</v>
      </c>
      <c r="AE3" s="698" t="s">
        <v>137</v>
      </c>
    </row>
    <row r="4" spans="1:31" s="85" customFormat="1" ht="16.5" customHeight="1" thickBot="1" x14ac:dyDescent="0.25">
      <c r="A4" s="702"/>
      <c r="B4" s="704"/>
      <c r="C4" s="704"/>
      <c r="D4" s="704"/>
      <c r="E4" s="704"/>
      <c r="F4" s="86" t="s">
        <v>95</v>
      </c>
      <c r="G4" s="86"/>
      <c r="H4" s="704"/>
      <c r="I4" s="87"/>
      <c r="J4" s="88" t="s">
        <v>96</v>
      </c>
      <c r="K4" s="706"/>
      <c r="AD4" s="699"/>
      <c r="AE4" s="699"/>
    </row>
    <row r="5" spans="1:31" ht="18" customHeight="1" x14ac:dyDescent="0.25">
      <c r="A5" s="89">
        <v>1</v>
      </c>
      <c r="B5" s="633" t="s">
        <v>2215</v>
      </c>
      <c r="C5" s="631">
        <v>49107</v>
      </c>
      <c r="D5" s="632" t="s">
        <v>2216</v>
      </c>
      <c r="E5" s="276" t="s">
        <v>2217</v>
      </c>
      <c r="F5" s="96" t="s">
        <v>166</v>
      </c>
      <c r="G5" s="175">
        <f t="shared" ref="G5:G12" si="0">+IF(F5="M",1,IF(F5="f",2,IF(F5="Civ",3,"Error")))</f>
        <v>2</v>
      </c>
      <c r="H5" s="93" t="s">
        <v>101</v>
      </c>
      <c r="I5" s="92">
        <f t="shared" ref="I5:I12" si="1">+IF(H5="Studying",5,IF(H5="Complete",1,IF(H5="Incomplete",2,IF(H5="Left",3,IF(H5="Dropped",4,"Error")))))</f>
        <v>1</v>
      </c>
      <c r="J5" s="92" t="e">
        <f>+IF(#REF!="Issued",1,IF(#REF!="Not Issued",2,"Nil"))</f>
        <v>#REF!</v>
      </c>
      <c r="K5" s="95"/>
      <c r="AD5" s="95"/>
      <c r="AE5" s="95"/>
    </row>
    <row r="6" spans="1:31" ht="18" customHeight="1" x14ac:dyDescent="0.25">
      <c r="A6" s="89">
        <v>2</v>
      </c>
      <c r="B6" s="633" t="s">
        <v>2218</v>
      </c>
      <c r="C6" s="631">
        <v>79372</v>
      </c>
      <c r="D6" s="632" t="s">
        <v>2219</v>
      </c>
      <c r="E6" s="276" t="s">
        <v>2220</v>
      </c>
      <c r="F6" s="96" t="s">
        <v>166</v>
      </c>
      <c r="G6" s="175">
        <f t="shared" si="0"/>
        <v>2</v>
      </c>
      <c r="H6" s="93" t="s">
        <v>101</v>
      </c>
      <c r="I6" s="92">
        <f t="shared" si="1"/>
        <v>1</v>
      </c>
      <c r="J6" s="92" t="e">
        <f>+IF(#REF!="Issued",1,IF(#REF!="Not Issued",2,"Nil"))</f>
        <v>#REF!</v>
      </c>
      <c r="K6" s="95"/>
      <c r="AD6" s="134"/>
      <c r="AE6" s="134"/>
    </row>
    <row r="7" spans="1:31" ht="18" customHeight="1" x14ac:dyDescent="0.25">
      <c r="A7" s="89">
        <v>3</v>
      </c>
      <c r="B7" s="633" t="s">
        <v>2221</v>
      </c>
      <c r="C7" s="631">
        <v>41895</v>
      </c>
      <c r="D7" s="632" t="s">
        <v>2222</v>
      </c>
      <c r="E7" s="276" t="s">
        <v>2223</v>
      </c>
      <c r="F7" s="96" t="s">
        <v>166</v>
      </c>
      <c r="G7" s="175">
        <f t="shared" si="0"/>
        <v>2</v>
      </c>
      <c r="H7" s="93" t="s">
        <v>101</v>
      </c>
      <c r="I7" s="92">
        <f t="shared" si="1"/>
        <v>1</v>
      </c>
      <c r="J7" s="92" t="e">
        <f>+IF(#REF!="Issued",1,IF(#REF!="Not Issued",2,"Nil"))</f>
        <v>#REF!</v>
      </c>
      <c r="K7" s="95"/>
      <c r="AD7" s="134"/>
      <c r="AE7" s="134"/>
    </row>
    <row r="8" spans="1:31" ht="18" customHeight="1" x14ac:dyDescent="0.25">
      <c r="A8" s="89">
        <v>4</v>
      </c>
      <c r="B8" s="633" t="s">
        <v>2224</v>
      </c>
      <c r="C8" s="631">
        <v>49143</v>
      </c>
      <c r="D8" s="632" t="s">
        <v>2225</v>
      </c>
      <c r="E8" s="276" t="s">
        <v>2226</v>
      </c>
      <c r="F8" s="96" t="s">
        <v>166</v>
      </c>
      <c r="G8" s="175">
        <f t="shared" si="0"/>
        <v>2</v>
      </c>
      <c r="H8" s="93" t="s">
        <v>101</v>
      </c>
      <c r="I8" s="92">
        <f t="shared" si="1"/>
        <v>1</v>
      </c>
      <c r="J8" s="92" t="e">
        <f>+IF(#REF!="Issued",1,IF(#REF!="Not Issued",2,"Nil"))</f>
        <v>#REF!</v>
      </c>
      <c r="K8" s="95"/>
      <c r="AD8" s="134"/>
      <c r="AE8" s="134"/>
    </row>
    <row r="9" spans="1:31" ht="18" customHeight="1" x14ac:dyDescent="0.25">
      <c r="A9" s="89">
        <v>5</v>
      </c>
      <c r="B9" s="633" t="s">
        <v>2227</v>
      </c>
      <c r="C9" s="631">
        <v>8125</v>
      </c>
      <c r="D9" s="632" t="s">
        <v>1578</v>
      </c>
      <c r="E9" s="276" t="s">
        <v>2228</v>
      </c>
      <c r="F9" s="96" t="s">
        <v>166</v>
      </c>
      <c r="G9" s="175">
        <f t="shared" si="0"/>
        <v>2</v>
      </c>
      <c r="H9" s="93" t="s">
        <v>101</v>
      </c>
      <c r="I9" s="92">
        <f t="shared" si="1"/>
        <v>1</v>
      </c>
      <c r="J9" s="92" t="e">
        <f>+IF(#REF!="Issued",1,IF(#REF!="Not Issued",2,"Nil"))</f>
        <v>#REF!</v>
      </c>
      <c r="K9" s="95"/>
      <c r="AD9" s="134"/>
      <c r="AE9" s="134"/>
    </row>
    <row r="10" spans="1:31" ht="18" customHeight="1" x14ac:dyDescent="0.25">
      <c r="A10" s="89">
        <v>6</v>
      </c>
      <c r="B10" s="633" t="s">
        <v>2232</v>
      </c>
      <c r="C10" s="631">
        <v>79373</v>
      </c>
      <c r="D10" s="632" t="s">
        <v>2233</v>
      </c>
      <c r="E10" s="276" t="s">
        <v>2234</v>
      </c>
      <c r="F10" s="96" t="s">
        <v>166</v>
      </c>
      <c r="G10" s="175">
        <f t="shared" si="0"/>
        <v>2</v>
      </c>
      <c r="H10" s="93" t="s">
        <v>101</v>
      </c>
      <c r="I10" s="92">
        <f t="shared" si="1"/>
        <v>1</v>
      </c>
      <c r="J10" s="92" t="e">
        <f>+IF(#REF!="Issued",1,IF(#REF!="Not Issued",2,"Nil"))</f>
        <v>#REF!</v>
      </c>
      <c r="K10" s="95"/>
      <c r="AD10" s="134"/>
      <c r="AE10" s="134"/>
    </row>
    <row r="11" spans="1:31" ht="18" customHeight="1" x14ac:dyDescent="0.25">
      <c r="A11" s="89">
        <v>7</v>
      </c>
      <c r="B11" s="633" t="s">
        <v>2229</v>
      </c>
      <c r="C11" s="631">
        <v>40374</v>
      </c>
      <c r="D11" s="632" t="s">
        <v>2230</v>
      </c>
      <c r="E11" s="276" t="s">
        <v>2231</v>
      </c>
      <c r="F11" s="96" t="s">
        <v>166</v>
      </c>
      <c r="G11" s="175">
        <f t="shared" si="0"/>
        <v>2</v>
      </c>
      <c r="H11" s="93" t="s">
        <v>19</v>
      </c>
      <c r="I11" s="92">
        <f t="shared" si="1"/>
        <v>2</v>
      </c>
      <c r="J11" s="92" t="e">
        <f>+IF(#REF!="Issued",1,IF(#REF!="Not Issued",2,"Nil"))</f>
        <v>#REF!</v>
      </c>
      <c r="K11" s="95"/>
      <c r="AD11" s="134"/>
      <c r="AE11" s="134"/>
    </row>
    <row r="12" spans="1:31" ht="18" customHeight="1" x14ac:dyDescent="0.25">
      <c r="A12" s="89">
        <v>8</v>
      </c>
      <c r="B12" s="633" t="s">
        <v>2235</v>
      </c>
      <c r="C12" s="631">
        <v>10680</v>
      </c>
      <c r="D12" s="632" t="s">
        <v>2236</v>
      </c>
      <c r="E12" s="276" t="s">
        <v>2237</v>
      </c>
      <c r="F12" s="96" t="s">
        <v>141</v>
      </c>
      <c r="G12" s="175">
        <f t="shared" si="0"/>
        <v>1</v>
      </c>
      <c r="H12" s="93" t="s">
        <v>19</v>
      </c>
      <c r="I12" s="92">
        <f t="shared" si="1"/>
        <v>2</v>
      </c>
      <c r="J12" s="92" t="e">
        <f>+IF(#REF!="Issued",1,IF(#REF!="Not Issued",2,"Nil"))</f>
        <v>#REF!</v>
      </c>
      <c r="K12" s="95"/>
      <c r="AD12" s="134"/>
      <c r="AE12" s="134"/>
    </row>
    <row r="13" spans="1:31" ht="18" customHeight="1" thickBot="1" x14ac:dyDescent="0.3">
      <c r="A13" s="97"/>
      <c r="B13" s="141"/>
      <c r="C13" s="141"/>
      <c r="D13" s="142"/>
      <c r="E13" s="143"/>
      <c r="F13" s="105"/>
      <c r="G13" s="105"/>
      <c r="H13" s="144"/>
      <c r="I13" s="102"/>
      <c r="J13" s="102"/>
      <c r="K13" s="125"/>
      <c r="AD13" s="125"/>
      <c r="AE13" s="125"/>
    </row>
    <row r="14" spans="1:31" s="151" customFormat="1" ht="18" customHeight="1" x14ac:dyDescent="0.2">
      <c r="A14" s="145" t="s">
        <v>100</v>
      </c>
      <c r="B14" s="146">
        <f>+COUNTIF(G5:G12,1)</f>
        <v>1</v>
      </c>
      <c r="C14" s="147"/>
      <c r="D14" s="148" t="s">
        <v>101</v>
      </c>
      <c r="E14" s="149"/>
      <c r="F14" s="149"/>
      <c r="G14" s="147"/>
      <c r="H14" s="150">
        <f>+COUNTIF(I5:I12,1)</f>
        <v>6</v>
      </c>
      <c r="I14" s="149"/>
      <c r="J14" s="120"/>
      <c r="K14" s="120"/>
      <c r="AD14" s="120"/>
      <c r="AE14" s="120"/>
    </row>
    <row r="15" spans="1:31" s="151" customFormat="1" ht="18" customHeight="1" x14ac:dyDescent="0.2">
      <c r="A15" s="152" t="s">
        <v>112</v>
      </c>
      <c r="B15" s="153">
        <f>+COUNTIF(G5:G12,2)</f>
        <v>7</v>
      </c>
      <c r="C15" s="154"/>
      <c r="D15" s="155" t="s">
        <v>19</v>
      </c>
      <c r="E15" s="120"/>
      <c r="F15" s="120"/>
      <c r="G15" s="154"/>
      <c r="H15" s="156">
        <f>+COUNTIF(I5:I12,2)</f>
        <v>2</v>
      </c>
      <c r="I15" s="120"/>
      <c r="J15" s="120"/>
      <c r="K15" s="120"/>
      <c r="AD15" s="120"/>
      <c r="AE15" s="120"/>
    </row>
    <row r="16" spans="1:31" s="151" customFormat="1" ht="18" customHeight="1" thickBot="1" x14ac:dyDescent="0.45">
      <c r="A16" s="157"/>
      <c r="B16" s="158">
        <f>SUM(B14:B15)</f>
        <v>8</v>
      </c>
      <c r="C16" s="159"/>
      <c r="D16" s="160" t="s">
        <v>0</v>
      </c>
      <c r="E16" s="161"/>
      <c r="F16" s="161"/>
      <c r="G16" s="162"/>
      <c r="H16" s="163">
        <f>SUM(H14:H15)</f>
        <v>8</v>
      </c>
      <c r="I16" s="164"/>
      <c r="J16" s="120"/>
      <c r="K16" s="120"/>
      <c r="AD16" s="120"/>
      <c r="AE16" s="120"/>
    </row>
    <row r="17" spans="1:31" ht="18" customHeight="1" x14ac:dyDescent="0.2">
      <c r="A17" s="165"/>
      <c r="B17" s="165"/>
      <c r="C17" s="167"/>
      <c r="D17" s="168"/>
      <c r="E17" s="166"/>
      <c r="F17" s="166"/>
      <c r="G17" s="169"/>
      <c r="H17" s="165"/>
      <c r="I17" s="170"/>
      <c r="J17" s="125"/>
      <c r="K17" s="125"/>
      <c r="AD17" s="125"/>
      <c r="AE17" s="125"/>
    </row>
    <row r="18" spans="1:31" s="120" customFormat="1" ht="15.75" x14ac:dyDescent="0.25">
      <c r="A18" s="156"/>
      <c r="B18" s="156"/>
      <c r="D18" s="176"/>
    </row>
    <row r="19" spans="1:31" ht="24" thickBot="1" x14ac:dyDescent="0.5">
      <c r="A19" s="634" t="s">
        <v>2238</v>
      </c>
      <c r="B19" s="634"/>
      <c r="C19" s="634"/>
      <c r="D19" s="634"/>
      <c r="E19" s="634"/>
      <c r="F19" s="634"/>
      <c r="G19" s="634"/>
      <c r="H19" s="634"/>
      <c r="I19" s="634"/>
      <c r="J19" s="634"/>
      <c r="K19" s="634"/>
    </row>
    <row r="20" spans="1:31" ht="12.75" customHeight="1" x14ac:dyDescent="0.2">
      <c r="A20" s="701" t="s">
        <v>86</v>
      </c>
      <c r="B20" s="703" t="s">
        <v>87</v>
      </c>
      <c r="C20" s="703" t="s">
        <v>88</v>
      </c>
      <c r="D20" s="703" t="s">
        <v>89</v>
      </c>
      <c r="E20" s="703" t="s">
        <v>90</v>
      </c>
      <c r="F20" s="82" t="s">
        <v>91</v>
      </c>
      <c r="G20" s="82"/>
      <c r="H20" s="703" t="s">
        <v>92</v>
      </c>
      <c r="I20" s="83"/>
      <c r="J20" s="84" t="s">
        <v>93</v>
      </c>
      <c r="K20" s="705" t="s">
        <v>94</v>
      </c>
    </row>
    <row r="21" spans="1:31" ht="13.5" customHeight="1" thickBot="1" x14ac:dyDescent="0.25">
      <c r="A21" s="702"/>
      <c r="B21" s="704"/>
      <c r="C21" s="704"/>
      <c r="D21" s="704"/>
      <c r="E21" s="704"/>
      <c r="F21" s="86" t="s">
        <v>95</v>
      </c>
      <c r="G21" s="86"/>
      <c r="H21" s="704"/>
      <c r="I21" s="87"/>
      <c r="J21" s="88" t="s">
        <v>96</v>
      </c>
      <c r="K21" s="706"/>
    </row>
    <row r="22" spans="1:31" ht="15.75" x14ac:dyDescent="0.25">
      <c r="A22" s="89">
        <v>1</v>
      </c>
      <c r="B22" s="633" t="s">
        <v>2239</v>
      </c>
      <c r="C22" s="631">
        <v>28628</v>
      </c>
      <c r="D22" s="632" t="s">
        <v>2240</v>
      </c>
      <c r="E22" s="276" t="s">
        <v>430</v>
      </c>
      <c r="F22" s="96" t="s">
        <v>141</v>
      </c>
      <c r="G22" s="175">
        <f>+IF(F22="M",1,IF(F22="f",2,IF(F22="Civ",3,"Error")))</f>
        <v>1</v>
      </c>
      <c r="H22" s="93" t="s">
        <v>101</v>
      </c>
      <c r="I22" s="92">
        <f>+IF(H22="Studying",5,IF(H22="Complete",1,IF(H22="Incomplete",2,IF(H22="Left",3,IF(H22="Dropped",4,"Error")))))</f>
        <v>1</v>
      </c>
      <c r="J22" s="92" t="e">
        <f>+IF(#REF!="Issued",1,IF(#REF!="Not Issued",2,"Nil"))</f>
        <v>#REF!</v>
      </c>
      <c r="K22" s="95"/>
    </row>
    <row r="23" spans="1:31" ht="15.75" x14ac:dyDescent="0.25">
      <c r="A23" s="89">
        <v>2</v>
      </c>
      <c r="B23" s="633" t="s">
        <v>2241</v>
      </c>
      <c r="C23" s="631">
        <v>79374</v>
      </c>
      <c r="D23" s="632" t="s">
        <v>2242</v>
      </c>
      <c r="E23" s="276" t="s">
        <v>2243</v>
      </c>
      <c r="F23" s="96" t="s">
        <v>141</v>
      </c>
      <c r="G23" s="175">
        <f t="shared" ref="G23:G26" si="2">+IF(F23="M",1,IF(F23="f",2,IF(F23="Civ",3,"Error")))</f>
        <v>1</v>
      </c>
      <c r="H23" s="93" t="s">
        <v>101</v>
      </c>
      <c r="I23" s="92">
        <f t="shared" ref="I23:I26" si="3">+IF(H23="Studying",5,IF(H23="Complete",1,IF(H23="Incomplete",2,IF(H23="Left",3,IF(H23="Dropped",4,"Error")))))</f>
        <v>1</v>
      </c>
      <c r="J23" s="92" t="e">
        <f>+IF(#REF!="Issued",1,IF(#REF!="Not Issued",2,"Nil"))</f>
        <v>#REF!</v>
      </c>
      <c r="K23" s="95"/>
    </row>
    <row r="24" spans="1:31" ht="15.75" x14ac:dyDescent="0.25">
      <c r="A24" s="89">
        <v>3</v>
      </c>
      <c r="B24" s="633" t="s">
        <v>2244</v>
      </c>
      <c r="C24" s="631">
        <v>78879</v>
      </c>
      <c r="D24" s="632" t="s">
        <v>2245</v>
      </c>
      <c r="E24" s="276" t="s">
        <v>2246</v>
      </c>
      <c r="F24" s="96" t="s">
        <v>141</v>
      </c>
      <c r="G24" s="175">
        <f t="shared" si="2"/>
        <v>1</v>
      </c>
      <c r="H24" s="93" t="s">
        <v>101</v>
      </c>
      <c r="I24" s="92">
        <f t="shared" si="3"/>
        <v>1</v>
      </c>
      <c r="J24" s="92" t="e">
        <f>+IF(#REF!="Issued",1,IF(#REF!="Not Issued",2,"Nil"))</f>
        <v>#REF!</v>
      </c>
      <c r="K24" s="95"/>
    </row>
    <row r="25" spans="1:31" ht="15.75" x14ac:dyDescent="0.25">
      <c r="A25" s="89">
        <v>4</v>
      </c>
      <c r="B25" s="633" t="s">
        <v>2247</v>
      </c>
      <c r="C25" s="631">
        <v>27837</v>
      </c>
      <c r="D25" s="632" t="s">
        <v>2248</v>
      </c>
      <c r="E25" s="276" t="s">
        <v>2249</v>
      </c>
      <c r="F25" s="96" t="s">
        <v>141</v>
      </c>
      <c r="G25" s="175">
        <f t="shared" si="2"/>
        <v>1</v>
      </c>
      <c r="H25" s="93" t="s">
        <v>101</v>
      </c>
      <c r="I25" s="92">
        <f t="shared" si="3"/>
        <v>1</v>
      </c>
      <c r="J25" s="92" t="e">
        <f>+IF(#REF!="Issued",1,IF(#REF!="Not Issued",2,"Nil"))</f>
        <v>#REF!</v>
      </c>
      <c r="K25" s="95"/>
    </row>
    <row r="26" spans="1:31" ht="15.75" x14ac:dyDescent="0.25">
      <c r="A26" s="89">
        <v>5</v>
      </c>
      <c r="B26" s="633" t="s">
        <v>2250</v>
      </c>
      <c r="C26" s="631">
        <v>5483</v>
      </c>
      <c r="D26" s="632" t="s">
        <v>209</v>
      </c>
      <c r="E26" s="276" t="s">
        <v>2251</v>
      </c>
      <c r="F26" s="96" t="s">
        <v>141</v>
      </c>
      <c r="G26" s="175">
        <f t="shared" si="2"/>
        <v>1</v>
      </c>
      <c r="H26" s="93" t="s">
        <v>101</v>
      </c>
      <c r="I26" s="92">
        <f t="shared" si="3"/>
        <v>1</v>
      </c>
      <c r="J26" s="92" t="e">
        <f>+IF(#REF!="Issued",1,IF(#REF!="Not Issued",2,"Nil"))</f>
        <v>#REF!</v>
      </c>
      <c r="K26" s="95"/>
    </row>
    <row r="27" spans="1:31" ht="16.5" thickBot="1" x14ac:dyDescent="0.3">
      <c r="A27" s="97"/>
      <c r="B27" s="141"/>
      <c r="C27" s="141"/>
      <c r="D27" s="142"/>
      <c r="E27" s="143"/>
      <c r="F27" s="105"/>
      <c r="G27" s="105"/>
      <c r="H27" s="144"/>
      <c r="I27" s="102"/>
      <c r="J27" s="102"/>
      <c r="K27" s="125"/>
    </row>
    <row r="28" spans="1:31" ht="15" x14ac:dyDescent="0.2">
      <c r="A28" s="145" t="s">
        <v>100</v>
      </c>
      <c r="B28" s="146">
        <f>+COUNTIF(G22:G26,1)</f>
        <v>5</v>
      </c>
      <c r="C28" s="147"/>
      <c r="D28" s="148" t="s">
        <v>101</v>
      </c>
      <c r="E28" s="149"/>
      <c r="F28" s="149"/>
      <c r="G28" s="147"/>
      <c r="H28" s="150">
        <f>+COUNTIF(I22:I26,1)</f>
        <v>5</v>
      </c>
      <c r="I28" s="149"/>
      <c r="J28" s="120"/>
      <c r="K28" s="120"/>
    </row>
    <row r="29" spans="1:31" ht="15" x14ac:dyDescent="0.2">
      <c r="A29" s="152" t="s">
        <v>112</v>
      </c>
      <c r="B29" s="153">
        <f>+COUNTIF(G22:G26,2)</f>
        <v>0</v>
      </c>
      <c r="C29" s="154"/>
      <c r="D29" s="155" t="s">
        <v>19</v>
      </c>
      <c r="E29" s="120"/>
      <c r="F29" s="120"/>
      <c r="G29" s="154"/>
      <c r="H29" s="156">
        <f>+COUNTIF(I22:I26,2)</f>
        <v>0</v>
      </c>
      <c r="I29" s="120"/>
      <c r="J29" s="120"/>
      <c r="K29" s="120"/>
    </row>
    <row r="30" spans="1:31" ht="20.25" thickBot="1" x14ac:dyDescent="0.45">
      <c r="A30" s="157"/>
      <c r="B30" s="158">
        <f>SUM(B28:B29)</f>
        <v>5</v>
      </c>
      <c r="C30" s="159"/>
      <c r="D30" s="160" t="s">
        <v>0</v>
      </c>
      <c r="E30" s="161"/>
      <c r="F30" s="161"/>
      <c r="G30" s="162"/>
      <c r="H30" s="163">
        <f>SUM(H28:H29)</f>
        <v>5</v>
      </c>
      <c r="I30" s="164"/>
      <c r="J30" s="120"/>
      <c r="K30" s="120"/>
    </row>
    <row r="33" spans="1:11" ht="24" thickBot="1" x14ac:dyDescent="0.5">
      <c r="A33" s="634" t="s">
        <v>64</v>
      </c>
      <c r="B33" s="634"/>
      <c r="C33" s="634"/>
      <c r="D33" s="634"/>
      <c r="E33" s="634"/>
      <c r="F33" s="634"/>
      <c r="G33" s="634"/>
      <c r="H33" s="634"/>
      <c r="I33" s="634"/>
      <c r="J33" s="634"/>
      <c r="K33" s="634"/>
    </row>
    <row r="34" spans="1:11" ht="12.75" customHeight="1" x14ac:dyDescent="0.2">
      <c r="A34" s="701" t="s">
        <v>86</v>
      </c>
      <c r="B34" s="703" t="s">
        <v>87</v>
      </c>
      <c r="C34" s="703" t="s">
        <v>88</v>
      </c>
      <c r="D34" s="703" t="s">
        <v>89</v>
      </c>
      <c r="E34" s="703" t="s">
        <v>90</v>
      </c>
      <c r="F34" s="82" t="s">
        <v>91</v>
      </c>
      <c r="G34" s="82"/>
      <c r="H34" s="703" t="s">
        <v>92</v>
      </c>
      <c r="I34" s="83"/>
      <c r="J34" s="84" t="s">
        <v>93</v>
      </c>
      <c r="K34" s="705" t="s">
        <v>94</v>
      </c>
    </row>
    <row r="35" spans="1:11" ht="13.5" customHeight="1" thickBot="1" x14ac:dyDescent="0.25">
      <c r="A35" s="702"/>
      <c r="B35" s="704"/>
      <c r="C35" s="704"/>
      <c r="D35" s="704"/>
      <c r="E35" s="704"/>
      <c r="F35" s="86" t="s">
        <v>95</v>
      </c>
      <c r="G35" s="86"/>
      <c r="H35" s="704"/>
      <c r="I35" s="87"/>
      <c r="J35" s="88" t="s">
        <v>96</v>
      </c>
      <c r="K35" s="706"/>
    </row>
    <row r="36" spans="1:11" ht="15.75" x14ac:dyDescent="0.25">
      <c r="A36" s="89">
        <v>1</v>
      </c>
      <c r="B36" s="633" t="s">
        <v>2255</v>
      </c>
      <c r="C36" s="631">
        <v>48950</v>
      </c>
      <c r="D36" s="632" t="s">
        <v>2256</v>
      </c>
      <c r="E36" s="276" t="s">
        <v>2257</v>
      </c>
      <c r="F36" s="91" t="s">
        <v>166</v>
      </c>
      <c r="G36" s="175">
        <f t="shared" ref="G36:G41" si="4">+IF(F36="M",1,IF(F36="f",2,IF(F36="Civ",3,"Error")))</f>
        <v>2</v>
      </c>
      <c r="H36" s="93" t="s">
        <v>101</v>
      </c>
      <c r="I36" s="92">
        <f t="shared" ref="I36:I41" si="5">+IF(H36="Studying",5,IF(H36="Complete",1,IF(H36="Incomplete",2,IF(H36="Left",3,IF(H36="Dropped",4,"Error")))))</f>
        <v>1</v>
      </c>
      <c r="J36" s="92" t="e">
        <f>+IF(#REF!="Issued",1,IF(#REF!="Not Issued",2,"Nil"))</f>
        <v>#REF!</v>
      </c>
      <c r="K36" s="95"/>
    </row>
    <row r="37" spans="1:11" ht="15.75" x14ac:dyDescent="0.25">
      <c r="A37" s="89">
        <v>2</v>
      </c>
      <c r="B37" s="633" t="s">
        <v>2258</v>
      </c>
      <c r="C37" s="631">
        <v>43875</v>
      </c>
      <c r="D37" s="632" t="s">
        <v>2259</v>
      </c>
      <c r="E37" s="276" t="s">
        <v>2260</v>
      </c>
      <c r="F37" s="91" t="s">
        <v>141</v>
      </c>
      <c r="G37" s="175">
        <f t="shared" si="4"/>
        <v>1</v>
      </c>
      <c r="H37" s="93" t="s">
        <v>101</v>
      </c>
      <c r="I37" s="92">
        <f t="shared" si="5"/>
        <v>1</v>
      </c>
      <c r="J37" s="92" t="e">
        <f>+IF(#REF!="Issued",1,IF(#REF!="Not Issued",2,"Nil"))</f>
        <v>#REF!</v>
      </c>
      <c r="K37" s="95"/>
    </row>
    <row r="38" spans="1:11" ht="15.75" x14ac:dyDescent="0.25">
      <c r="A38" s="89">
        <v>3</v>
      </c>
      <c r="B38" s="633" t="s">
        <v>2261</v>
      </c>
      <c r="C38" s="631">
        <v>48946</v>
      </c>
      <c r="D38" s="632" t="s">
        <v>2262</v>
      </c>
      <c r="E38" s="276" t="s">
        <v>2263</v>
      </c>
      <c r="F38" s="91" t="s">
        <v>166</v>
      </c>
      <c r="G38" s="175">
        <f t="shared" si="4"/>
        <v>2</v>
      </c>
      <c r="H38" s="93" t="s">
        <v>101</v>
      </c>
      <c r="I38" s="92">
        <f t="shared" si="5"/>
        <v>1</v>
      </c>
      <c r="J38" s="92" t="e">
        <f>+IF(#REF!="Issued",1,IF(#REF!="Not Issued",2,"Nil"))</f>
        <v>#REF!</v>
      </c>
      <c r="K38" s="95"/>
    </row>
    <row r="39" spans="1:11" ht="15.75" x14ac:dyDescent="0.25">
      <c r="A39" s="89">
        <v>4</v>
      </c>
      <c r="B39" s="633" t="s">
        <v>2264</v>
      </c>
      <c r="C39" s="631">
        <v>41393</v>
      </c>
      <c r="D39" s="632" t="s">
        <v>2265</v>
      </c>
      <c r="E39" s="276" t="s">
        <v>2266</v>
      </c>
      <c r="F39" s="91" t="s">
        <v>166</v>
      </c>
      <c r="G39" s="175">
        <f t="shared" si="4"/>
        <v>2</v>
      </c>
      <c r="H39" s="93" t="s">
        <v>101</v>
      </c>
      <c r="I39" s="92">
        <f t="shared" si="5"/>
        <v>1</v>
      </c>
      <c r="J39" s="92" t="e">
        <f>+IF(#REF!="Issued",1,IF(#REF!="Not Issued",2,"Nil"))</f>
        <v>#REF!</v>
      </c>
      <c r="K39" s="95"/>
    </row>
    <row r="40" spans="1:11" ht="15.75" x14ac:dyDescent="0.25">
      <c r="A40" s="89">
        <v>5</v>
      </c>
      <c r="B40" s="633" t="s">
        <v>2267</v>
      </c>
      <c r="C40" s="631">
        <v>79375</v>
      </c>
      <c r="D40" s="632" t="s">
        <v>2268</v>
      </c>
      <c r="E40" s="276" t="s">
        <v>2269</v>
      </c>
      <c r="F40" s="91" t="s">
        <v>166</v>
      </c>
      <c r="G40" s="175">
        <f t="shared" si="4"/>
        <v>2</v>
      </c>
      <c r="H40" s="93" t="s">
        <v>101</v>
      </c>
      <c r="I40" s="92">
        <f t="shared" si="5"/>
        <v>1</v>
      </c>
      <c r="J40" s="92" t="e">
        <f>+IF(#REF!="Issued",1,IF(#REF!="Not Issued",2,"Nil"))</f>
        <v>#REF!</v>
      </c>
      <c r="K40" s="95"/>
    </row>
    <row r="41" spans="1:11" ht="15.75" x14ac:dyDescent="0.25">
      <c r="A41" s="89">
        <v>6</v>
      </c>
      <c r="B41" s="633" t="s">
        <v>2252</v>
      </c>
      <c r="C41" s="631">
        <v>48928</v>
      </c>
      <c r="D41" s="632" t="s">
        <v>2253</v>
      </c>
      <c r="E41" s="276" t="s">
        <v>2254</v>
      </c>
      <c r="F41" s="91" t="s">
        <v>166</v>
      </c>
      <c r="G41" s="175">
        <f t="shared" si="4"/>
        <v>2</v>
      </c>
      <c r="H41" s="93" t="s">
        <v>19</v>
      </c>
      <c r="I41" s="92">
        <f t="shared" si="5"/>
        <v>2</v>
      </c>
      <c r="J41" s="92" t="e">
        <f>+IF(#REF!="Issued",1,IF(#REF!="Not Issued",2,"Nil"))</f>
        <v>#REF!</v>
      </c>
      <c r="K41" s="95"/>
    </row>
    <row r="42" spans="1:11" ht="16.5" thickBot="1" x14ac:dyDescent="0.3">
      <c r="A42" s="97"/>
      <c r="B42" s="141"/>
      <c r="C42" s="141"/>
      <c r="D42" s="142"/>
      <c r="E42" s="143"/>
      <c r="F42" s="105"/>
      <c r="G42" s="105"/>
      <c r="H42" s="144"/>
      <c r="I42" s="102"/>
      <c r="J42" s="102"/>
      <c r="K42" s="125"/>
    </row>
    <row r="43" spans="1:11" ht="15" x14ac:dyDescent="0.2">
      <c r="A43" s="145" t="s">
        <v>100</v>
      </c>
      <c r="B43" s="146">
        <f>+COUNTIF(G36:G41,1)</f>
        <v>1</v>
      </c>
      <c r="C43" s="147"/>
      <c r="D43" s="148" t="s">
        <v>101</v>
      </c>
      <c r="E43" s="149"/>
      <c r="F43" s="149"/>
      <c r="G43" s="147"/>
      <c r="H43" s="150">
        <f>+COUNTIF(I36:I41,1)</f>
        <v>5</v>
      </c>
      <c r="I43" s="149"/>
      <c r="J43" s="120"/>
      <c r="K43" s="120"/>
    </row>
    <row r="44" spans="1:11" ht="15" x14ac:dyDescent="0.2">
      <c r="A44" s="152" t="s">
        <v>112</v>
      </c>
      <c r="B44" s="153">
        <f>+COUNTIF(G36:G41,2)</f>
        <v>5</v>
      </c>
      <c r="C44" s="154"/>
      <c r="D44" s="155" t="s">
        <v>19</v>
      </c>
      <c r="E44" s="120"/>
      <c r="F44" s="120"/>
      <c r="G44" s="154"/>
      <c r="H44" s="156">
        <f>+COUNTIF(I36:I41,2)</f>
        <v>1</v>
      </c>
      <c r="I44" s="120"/>
      <c r="J44" s="120"/>
      <c r="K44" s="120"/>
    </row>
    <row r="45" spans="1:11" ht="20.25" thickBot="1" x14ac:dyDescent="0.45">
      <c r="A45" s="157"/>
      <c r="B45" s="158">
        <f>SUM(B43:B44)</f>
        <v>6</v>
      </c>
      <c r="C45" s="159"/>
      <c r="D45" s="160" t="s">
        <v>0</v>
      </c>
      <c r="E45" s="161"/>
      <c r="F45" s="161"/>
      <c r="G45" s="162"/>
      <c r="H45" s="163">
        <f>SUM(H43:H44)</f>
        <v>6</v>
      </c>
      <c r="I45" s="164"/>
      <c r="J45" s="120"/>
      <c r="K45" s="120"/>
    </row>
    <row r="48" spans="1:11" ht="27.75" thickBot="1" x14ac:dyDescent="0.55000000000000004">
      <c r="A48" s="635" t="s">
        <v>63</v>
      </c>
      <c r="B48" s="635"/>
      <c r="C48" s="635"/>
      <c r="D48" s="635"/>
      <c r="E48" s="635"/>
      <c r="F48" s="635"/>
      <c r="G48" s="635"/>
      <c r="H48" s="635"/>
      <c r="I48" s="635"/>
      <c r="J48" s="635"/>
      <c r="K48" s="635"/>
    </row>
    <row r="49" spans="1:11" ht="12.75" customHeight="1" x14ac:dyDescent="0.2">
      <c r="A49" s="701" t="s">
        <v>86</v>
      </c>
      <c r="B49" s="703" t="s">
        <v>87</v>
      </c>
      <c r="C49" s="703" t="s">
        <v>88</v>
      </c>
      <c r="D49" s="703" t="s">
        <v>89</v>
      </c>
      <c r="E49" s="703" t="s">
        <v>90</v>
      </c>
      <c r="F49" s="82" t="s">
        <v>91</v>
      </c>
      <c r="G49" s="82"/>
      <c r="H49" s="703" t="s">
        <v>92</v>
      </c>
      <c r="I49" s="83"/>
      <c r="J49" s="84" t="s">
        <v>93</v>
      </c>
      <c r="K49" s="705" t="s">
        <v>94</v>
      </c>
    </row>
    <row r="50" spans="1:11" ht="13.5" customHeight="1" thickBot="1" x14ac:dyDescent="0.25">
      <c r="A50" s="702"/>
      <c r="B50" s="704"/>
      <c r="C50" s="704"/>
      <c r="D50" s="704"/>
      <c r="E50" s="704"/>
      <c r="F50" s="86" t="s">
        <v>95</v>
      </c>
      <c r="G50" s="86"/>
      <c r="H50" s="704"/>
      <c r="I50" s="87"/>
      <c r="J50" s="88" t="s">
        <v>96</v>
      </c>
      <c r="K50" s="706"/>
    </row>
    <row r="51" spans="1:11" ht="15.75" x14ac:dyDescent="0.25">
      <c r="A51" s="89">
        <v>1</v>
      </c>
      <c r="B51" s="633" t="s">
        <v>2272</v>
      </c>
      <c r="C51" s="631">
        <v>79414</v>
      </c>
      <c r="D51" s="632" t="s">
        <v>2273</v>
      </c>
      <c r="E51" s="276" t="s">
        <v>2274</v>
      </c>
      <c r="F51" s="91" t="s">
        <v>141</v>
      </c>
      <c r="G51" s="175">
        <f t="shared" ref="G51:G72" si="6">+IF(F51="M",1,IF(F51="f",2,IF(F51="Civ",3,"Error")))</f>
        <v>1</v>
      </c>
      <c r="H51" s="93" t="s">
        <v>101</v>
      </c>
      <c r="I51" s="92">
        <f t="shared" ref="I51:I72" si="7">+IF(H51="Studying",5,IF(H51="Complete",1,IF(H51="Incomplete",2,IF(H51="Left",3,IF(H51="Dropped",4,"Error")))))</f>
        <v>1</v>
      </c>
      <c r="J51" s="92" t="e">
        <f>+IF(#REF!="Issued",1,IF(#REF!="Not Issued",2,"Nil"))</f>
        <v>#REF!</v>
      </c>
      <c r="K51" s="95"/>
    </row>
    <row r="52" spans="1:11" ht="15.75" x14ac:dyDescent="0.25">
      <c r="A52" s="89">
        <v>2</v>
      </c>
      <c r="B52" s="633" t="s">
        <v>2275</v>
      </c>
      <c r="C52" s="631">
        <v>79415</v>
      </c>
      <c r="D52" s="632" t="s">
        <v>2276</v>
      </c>
      <c r="E52" s="276" t="s">
        <v>1806</v>
      </c>
      <c r="F52" s="91" t="s">
        <v>141</v>
      </c>
      <c r="G52" s="175">
        <f t="shared" si="6"/>
        <v>1</v>
      </c>
      <c r="H52" s="93" t="s">
        <v>101</v>
      </c>
      <c r="I52" s="92">
        <f t="shared" si="7"/>
        <v>1</v>
      </c>
      <c r="J52" s="92" t="e">
        <f>+IF(#REF!="Issued",1,IF(#REF!="Not Issued",2,"Nil"))</f>
        <v>#REF!</v>
      </c>
      <c r="K52" s="95"/>
    </row>
    <row r="53" spans="1:11" ht="15.75" x14ac:dyDescent="0.25">
      <c r="A53" s="89">
        <v>3</v>
      </c>
      <c r="B53" s="633" t="s">
        <v>2277</v>
      </c>
      <c r="C53" s="631">
        <v>79416</v>
      </c>
      <c r="D53" s="632" t="s">
        <v>2278</v>
      </c>
      <c r="E53" s="276" t="s">
        <v>2279</v>
      </c>
      <c r="F53" s="91" t="s">
        <v>141</v>
      </c>
      <c r="G53" s="175">
        <f t="shared" si="6"/>
        <v>1</v>
      </c>
      <c r="H53" s="93" t="s">
        <v>101</v>
      </c>
      <c r="I53" s="92">
        <f t="shared" si="7"/>
        <v>1</v>
      </c>
      <c r="J53" s="92" t="e">
        <f>+IF(#REF!="Issued",1,IF(#REF!="Not Issued",2,"Nil"))</f>
        <v>#REF!</v>
      </c>
      <c r="K53" s="95"/>
    </row>
    <row r="54" spans="1:11" ht="15.75" x14ac:dyDescent="0.25">
      <c r="A54" s="89">
        <v>4</v>
      </c>
      <c r="B54" s="633" t="s">
        <v>2280</v>
      </c>
      <c r="C54" s="631">
        <v>79417</v>
      </c>
      <c r="D54" s="632" t="s">
        <v>2281</v>
      </c>
      <c r="E54" s="276" t="s">
        <v>2282</v>
      </c>
      <c r="F54" s="91" t="s">
        <v>141</v>
      </c>
      <c r="G54" s="175">
        <f t="shared" si="6"/>
        <v>1</v>
      </c>
      <c r="H54" s="93" t="s">
        <v>101</v>
      </c>
      <c r="I54" s="92">
        <f t="shared" si="7"/>
        <v>1</v>
      </c>
      <c r="J54" s="92" t="e">
        <f>+IF(#REF!="Issued",1,IF(#REF!="Not Issued",2,"Nil"))</f>
        <v>#REF!</v>
      </c>
      <c r="K54" s="95"/>
    </row>
    <row r="55" spans="1:11" ht="15.75" x14ac:dyDescent="0.25">
      <c r="A55" s="89">
        <v>5</v>
      </c>
      <c r="B55" s="633" t="s">
        <v>2283</v>
      </c>
      <c r="C55" s="631">
        <v>79418</v>
      </c>
      <c r="D55" s="632" t="s">
        <v>2284</v>
      </c>
      <c r="E55" s="276" t="s">
        <v>2285</v>
      </c>
      <c r="F55" s="91" t="s">
        <v>141</v>
      </c>
      <c r="G55" s="175">
        <f t="shared" si="6"/>
        <v>1</v>
      </c>
      <c r="H55" s="93" t="s">
        <v>101</v>
      </c>
      <c r="I55" s="92">
        <f t="shared" si="7"/>
        <v>1</v>
      </c>
      <c r="J55" s="92" t="e">
        <f>+IF(#REF!="Issued",1,IF(#REF!="Not Issued",2,"Nil"))</f>
        <v>#REF!</v>
      </c>
      <c r="K55" s="95"/>
    </row>
    <row r="56" spans="1:11" ht="15.75" x14ac:dyDescent="0.25">
      <c r="A56" s="89">
        <v>6</v>
      </c>
      <c r="B56" s="633" t="s">
        <v>2286</v>
      </c>
      <c r="C56" s="631">
        <v>79419</v>
      </c>
      <c r="D56" s="632" t="s">
        <v>2287</v>
      </c>
      <c r="E56" s="276" t="s">
        <v>2288</v>
      </c>
      <c r="F56" s="91" t="s">
        <v>166</v>
      </c>
      <c r="G56" s="175">
        <f t="shared" si="6"/>
        <v>2</v>
      </c>
      <c r="H56" s="93" t="s">
        <v>101</v>
      </c>
      <c r="I56" s="92">
        <f t="shared" si="7"/>
        <v>1</v>
      </c>
      <c r="J56" s="92" t="e">
        <f>+IF(#REF!="Issued",1,IF(#REF!="Not Issued",2,"Nil"))</f>
        <v>#REF!</v>
      </c>
      <c r="K56" s="95"/>
    </row>
    <row r="57" spans="1:11" ht="15.75" x14ac:dyDescent="0.25">
      <c r="A57" s="89">
        <v>7</v>
      </c>
      <c r="B57" s="633" t="s">
        <v>2292</v>
      </c>
      <c r="C57" s="631">
        <v>79431</v>
      </c>
      <c r="D57" s="632" t="s">
        <v>2293</v>
      </c>
      <c r="E57" s="276" t="s">
        <v>2294</v>
      </c>
      <c r="F57" s="91" t="s">
        <v>141</v>
      </c>
      <c r="G57" s="175">
        <f t="shared" si="6"/>
        <v>1</v>
      </c>
      <c r="H57" s="93" t="s">
        <v>101</v>
      </c>
      <c r="I57" s="92">
        <f t="shared" si="7"/>
        <v>1</v>
      </c>
      <c r="J57" s="92" t="e">
        <f>+IF(#REF!="Issued",1,IF(#REF!="Not Issued",2,"Nil"))</f>
        <v>#REF!</v>
      </c>
      <c r="K57" s="95"/>
    </row>
    <row r="58" spans="1:11" ht="15.75" x14ac:dyDescent="0.25">
      <c r="A58" s="89">
        <v>8</v>
      </c>
      <c r="B58" s="633" t="s">
        <v>2295</v>
      </c>
      <c r="C58" s="631">
        <v>79420</v>
      </c>
      <c r="D58" s="632" t="s">
        <v>2296</v>
      </c>
      <c r="E58" s="276" t="s">
        <v>2297</v>
      </c>
      <c r="F58" s="91" t="s">
        <v>141</v>
      </c>
      <c r="G58" s="175">
        <f t="shared" si="6"/>
        <v>1</v>
      </c>
      <c r="H58" s="93" t="s">
        <v>101</v>
      </c>
      <c r="I58" s="92">
        <f t="shared" si="7"/>
        <v>1</v>
      </c>
      <c r="J58" s="92" t="e">
        <f>+IF(#REF!="Issued",1,IF(#REF!="Not Issued",2,"Nil"))</f>
        <v>#REF!</v>
      </c>
      <c r="K58" s="95"/>
    </row>
    <row r="59" spans="1:11" ht="15.75" x14ac:dyDescent="0.25">
      <c r="A59" s="89">
        <v>9</v>
      </c>
      <c r="B59" s="633" t="s">
        <v>2298</v>
      </c>
      <c r="C59" s="631">
        <v>79421</v>
      </c>
      <c r="D59" s="632" t="s">
        <v>2299</v>
      </c>
      <c r="E59" s="276" t="s">
        <v>2300</v>
      </c>
      <c r="F59" s="91" t="s">
        <v>141</v>
      </c>
      <c r="G59" s="175">
        <f t="shared" si="6"/>
        <v>1</v>
      </c>
      <c r="H59" s="93" t="s">
        <v>101</v>
      </c>
      <c r="I59" s="92">
        <f t="shared" si="7"/>
        <v>1</v>
      </c>
      <c r="J59" s="92" t="e">
        <f>+IF(#REF!="Issued",1,IF(#REF!="Not Issued",2,"Nil"))</f>
        <v>#REF!</v>
      </c>
      <c r="K59" s="95"/>
    </row>
    <row r="60" spans="1:11" ht="15.75" x14ac:dyDescent="0.25">
      <c r="A60" s="89">
        <v>10</v>
      </c>
      <c r="B60" s="633" t="s">
        <v>2301</v>
      </c>
      <c r="C60" s="631">
        <v>79422</v>
      </c>
      <c r="D60" s="632" t="s">
        <v>2302</v>
      </c>
      <c r="E60" s="276" t="s">
        <v>258</v>
      </c>
      <c r="F60" s="91" t="s">
        <v>141</v>
      </c>
      <c r="G60" s="175">
        <f t="shared" si="6"/>
        <v>1</v>
      </c>
      <c r="H60" s="93" t="s">
        <v>101</v>
      </c>
      <c r="I60" s="92">
        <f t="shared" si="7"/>
        <v>1</v>
      </c>
      <c r="J60" s="92" t="e">
        <f>+IF(#REF!="Issued",1,IF(#REF!="Not Issued",2,"Nil"))</f>
        <v>#REF!</v>
      </c>
      <c r="K60" s="95"/>
    </row>
    <row r="61" spans="1:11" ht="15.75" x14ac:dyDescent="0.25">
      <c r="A61" s="89">
        <v>11</v>
      </c>
      <c r="B61" s="633" t="s">
        <v>2303</v>
      </c>
      <c r="C61" s="631">
        <v>79423</v>
      </c>
      <c r="D61" s="632" t="s">
        <v>2304</v>
      </c>
      <c r="E61" s="276" t="s">
        <v>2305</v>
      </c>
      <c r="F61" s="91" t="s">
        <v>141</v>
      </c>
      <c r="G61" s="175">
        <f t="shared" si="6"/>
        <v>1</v>
      </c>
      <c r="H61" s="93" t="s">
        <v>101</v>
      </c>
      <c r="I61" s="92">
        <f t="shared" si="7"/>
        <v>1</v>
      </c>
      <c r="J61" s="92" t="e">
        <f>+IF(#REF!="Issued",1,IF(#REF!="Not Issued",2,"Nil"))</f>
        <v>#REF!</v>
      </c>
      <c r="K61" s="95"/>
    </row>
    <row r="62" spans="1:11" ht="15.75" x14ac:dyDescent="0.25">
      <c r="A62" s="89">
        <v>12</v>
      </c>
      <c r="B62" s="633" t="s">
        <v>2306</v>
      </c>
      <c r="C62" s="636">
        <v>79424</v>
      </c>
      <c r="D62" s="632" t="s">
        <v>437</v>
      </c>
      <c r="E62" s="276" t="s">
        <v>2307</v>
      </c>
      <c r="F62" s="91" t="s">
        <v>141</v>
      </c>
      <c r="G62" s="175">
        <f t="shared" si="6"/>
        <v>1</v>
      </c>
      <c r="H62" s="93" t="s">
        <v>101</v>
      </c>
      <c r="I62" s="92">
        <f t="shared" si="7"/>
        <v>1</v>
      </c>
      <c r="J62" s="92" t="e">
        <f>+IF(#REF!="Issued",1,IF(#REF!="Not Issued",2,"Nil"))</f>
        <v>#REF!</v>
      </c>
      <c r="K62" s="95"/>
    </row>
    <row r="63" spans="1:11" ht="15.75" x14ac:dyDescent="0.25">
      <c r="A63" s="89">
        <v>13</v>
      </c>
      <c r="B63" s="633" t="s">
        <v>2308</v>
      </c>
      <c r="C63" s="631">
        <v>79425</v>
      </c>
      <c r="D63" s="632" t="s">
        <v>2309</v>
      </c>
      <c r="E63" s="276" t="s">
        <v>2310</v>
      </c>
      <c r="F63" s="91" t="s">
        <v>166</v>
      </c>
      <c r="G63" s="175">
        <f t="shared" si="6"/>
        <v>2</v>
      </c>
      <c r="H63" s="93" t="s">
        <v>101</v>
      </c>
      <c r="I63" s="92">
        <f t="shared" si="7"/>
        <v>1</v>
      </c>
      <c r="J63" s="92" t="e">
        <f>+IF(#REF!="Issued",1,IF(#REF!="Not Issued",2,"Nil"))</f>
        <v>#REF!</v>
      </c>
      <c r="K63" s="95"/>
    </row>
    <row r="64" spans="1:11" ht="15.75" x14ac:dyDescent="0.25">
      <c r="A64" s="89">
        <v>14</v>
      </c>
      <c r="B64" s="633" t="s">
        <v>2311</v>
      </c>
      <c r="C64" s="631">
        <v>79426</v>
      </c>
      <c r="D64" s="632" t="s">
        <v>2312</v>
      </c>
      <c r="E64" s="276" t="s">
        <v>2313</v>
      </c>
      <c r="F64" s="91" t="s">
        <v>141</v>
      </c>
      <c r="G64" s="175">
        <f t="shared" si="6"/>
        <v>1</v>
      </c>
      <c r="H64" s="93" t="s">
        <v>101</v>
      </c>
      <c r="I64" s="92">
        <f t="shared" si="7"/>
        <v>1</v>
      </c>
      <c r="J64" s="92" t="e">
        <f>+IF(#REF!="Issued",1,IF(#REF!="Not Issued",2,"Nil"))</f>
        <v>#REF!</v>
      </c>
      <c r="K64" s="95"/>
    </row>
    <row r="65" spans="1:11" ht="15.75" x14ac:dyDescent="0.25">
      <c r="A65" s="89">
        <v>15</v>
      </c>
      <c r="B65" s="633" t="s">
        <v>2317</v>
      </c>
      <c r="C65" s="631">
        <v>79428</v>
      </c>
      <c r="D65" s="632" t="s">
        <v>479</v>
      </c>
      <c r="E65" s="276" t="s">
        <v>2318</v>
      </c>
      <c r="F65" s="91" t="s">
        <v>141</v>
      </c>
      <c r="G65" s="175">
        <f t="shared" si="6"/>
        <v>1</v>
      </c>
      <c r="H65" s="93" t="s">
        <v>101</v>
      </c>
      <c r="I65" s="92">
        <f t="shared" si="7"/>
        <v>1</v>
      </c>
      <c r="J65" s="92" t="e">
        <f>+IF(#REF!="Issued",1,IF(#REF!="Not Issued",2,"Nil"))</f>
        <v>#REF!</v>
      </c>
      <c r="K65" s="95"/>
    </row>
    <row r="66" spans="1:11" ht="15.75" x14ac:dyDescent="0.25">
      <c r="A66" s="89">
        <v>16</v>
      </c>
      <c r="B66" s="633" t="s">
        <v>2319</v>
      </c>
      <c r="C66" s="631">
        <v>79824</v>
      </c>
      <c r="D66" s="632" t="s">
        <v>2320</v>
      </c>
      <c r="E66" s="276" t="s">
        <v>2321</v>
      </c>
      <c r="F66" s="91" t="s">
        <v>141</v>
      </c>
      <c r="G66" s="175">
        <f t="shared" si="6"/>
        <v>1</v>
      </c>
      <c r="H66" s="93" t="s">
        <v>101</v>
      </c>
      <c r="I66" s="92">
        <f t="shared" si="7"/>
        <v>1</v>
      </c>
      <c r="J66" s="92" t="e">
        <f>+IF(#REF!="Issued",1,IF(#REF!="Not Issued",2,"Nil"))</f>
        <v>#REF!</v>
      </c>
      <c r="K66" s="95"/>
    </row>
    <row r="67" spans="1:11" ht="15.75" x14ac:dyDescent="0.25">
      <c r="A67" s="89">
        <v>17</v>
      </c>
      <c r="B67" s="633" t="s">
        <v>2325</v>
      </c>
      <c r="C67" s="631">
        <v>79429</v>
      </c>
      <c r="D67" s="632" t="s">
        <v>2326</v>
      </c>
      <c r="E67" s="276" t="s">
        <v>2327</v>
      </c>
      <c r="F67" s="91" t="s">
        <v>141</v>
      </c>
      <c r="G67" s="175">
        <f t="shared" si="6"/>
        <v>1</v>
      </c>
      <c r="H67" s="93" t="s">
        <v>101</v>
      </c>
      <c r="I67" s="92">
        <f t="shared" si="7"/>
        <v>1</v>
      </c>
      <c r="J67" s="92" t="e">
        <f>+IF(#REF!="Issued",1,IF(#REF!="Not Issued",2,"Nil"))</f>
        <v>#REF!</v>
      </c>
      <c r="K67" s="95"/>
    </row>
    <row r="68" spans="1:11" ht="15.75" x14ac:dyDescent="0.25">
      <c r="A68" s="89">
        <v>18</v>
      </c>
      <c r="B68" s="633" t="s">
        <v>2328</v>
      </c>
      <c r="C68" s="631">
        <v>79821</v>
      </c>
      <c r="D68" s="632" t="s">
        <v>2329</v>
      </c>
      <c r="E68" s="276" t="s">
        <v>2330</v>
      </c>
      <c r="F68" s="91" t="s">
        <v>141</v>
      </c>
      <c r="G68" s="175">
        <f t="shared" si="6"/>
        <v>1</v>
      </c>
      <c r="H68" s="93" t="s">
        <v>101</v>
      </c>
      <c r="I68" s="92">
        <f t="shared" si="7"/>
        <v>1</v>
      </c>
      <c r="J68" s="92" t="e">
        <f>+IF(#REF!="Issued",1,IF(#REF!="Not Issued",2,"Nil"))</f>
        <v>#REF!</v>
      </c>
      <c r="K68" s="95"/>
    </row>
    <row r="69" spans="1:11" ht="15.75" x14ac:dyDescent="0.25">
      <c r="A69" s="89">
        <v>19</v>
      </c>
      <c r="B69" s="633" t="s">
        <v>2270</v>
      </c>
      <c r="C69" s="631">
        <v>79413</v>
      </c>
      <c r="D69" s="632" t="s">
        <v>1211</v>
      </c>
      <c r="E69" s="276" t="s">
        <v>2271</v>
      </c>
      <c r="F69" s="91" t="s">
        <v>166</v>
      </c>
      <c r="G69" s="175">
        <f t="shared" si="6"/>
        <v>2</v>
      </c>
      <c r="H69" s="93" t="s">
        <v>19</v>
      </c>
      <c r="I69" s="92">
        <f t="shared" si="7"/>
        <v>2</v>
      </c>
      <c r="J69" s="92" t="e">
        <f>+IF(#REF!="Issued",1,IF(#REF!="Not Issued",2,"Nil"))</f>
        <v>#REF!</v>
      </c>
      <c r="K69" s="95"/>
    </row>
    <row r="70" spans="1:11" ht="15.75" x14ac:dyDescent="0.25">
      <c r="A70" s="89">
        <v>20</v>
      </c>
      <c r="B70" s="633" t="s">
        <v>2289</v>
      </c>
      <c r="C70" s="631">
        <v>79430</v>
      </c>
      <c r="D70" s="632" t="s">
        <v>2290</v>
      </c>
      <c r="E70" s="276" t="s">
        <v>2291</v>
      </c>
      <c r="F70" s="91" t="s">
        <v>141</v>
      </c>
      <c r="G70" s="175">
        <f t="shared" si="6"/>
        <v>1</v>
      </c>
      <c r="H70" s="93" t="s">
        <v>19</v>
      </c>
      <c r="I70" s="92">
        <f t="shared" si="7"/>
        <v>2</v>
      </c>
      <c r="J70" s="92" t="e">
        <f>+IF(#REF!="Issued",1,IF(#REF!="Not Issued",2,"Nil"))</f>
        <v>#REF!</v>
      </c>
      <c r="K70" s="95"/>
    </row>
    <row r="71" spans="1:11" ht="15.75" x14ac:dyDescent="0.25">
      <c r="A71" s="89">
        <v>21</v>
      </c>
      <c r="B71" s="633" t="s">
        <v>2314</v>
      </c>
      <c r="C71" s="631">
        <v>79427</v>
      </c>
      <c r="D71" s="632" t="s">
        <v>2315</v>
      </c>
      <c r="E71" s="276" t="s">
        <v>2316</v>
      </c>
      <c r="F71" s="91" t="s">
        <v>141</v>
      </c>
      <c r="G71" s="175">
        <f t="shared" si="6"/>
        <v>1</v>
      </c>
      <c r="H71" s="93" t="s">
        <v>19</v>
      </c>
      <c r="I71" s="92">
        <f t="shared" si="7"/>
        <v>2</v>
      </c>
      <c r="J71" s="92" t="e">
        <f>+IF(#REF!="Issued",1,IF(#REF!="Not Issued",2,"Nil"))</f>
        <v>#REF!</v>
      </c>
      <c r="K71" s="95"/>
    </row>
    <row r="72" spans="1:11" ht="15.75" x14ac:dyDescent="0.25">
      <c r="A72" s="89">
        <v>22</v>
      </c>
      <c r="B72" s="633" t="s">
        <v>2322</v>
      </c>
      <c r="C72" s="631">
        <v>79820</v>
      </c>
      <c r="D72" s="632" t="s">
        <v>2323</v>
      </c>
      <c r="E72" s="276" t="s">
        <v>2324</v>
      </c>
      <c r="F72" s="91" t="s">
        <v>166</v>
      </c>
      <c r="G72" s="175">
        <f t="shared" si="6"/>
        <v>2</v>
      </c>
      <c r="H72" s="93" t="s">
        <v>19</v>
      </c>
      <c r="I72" s="92">
        <f t="shared" si="7"/>
        <v>2</v>
      </c>
      <c r="J72" s="92" t="e">
        <f>+IF(#REF!="Issued",1,IF(#REF!="Not Issued",2,"Nil"))</f>
        <v>#REF!</v>
      </c>
      <c r="K72" s="95"/>
    </row>
    <row r="74" spans="1:11" ht="13.5" thickBot="1" x14ac:dyDescent="0.25"/>
    <row r="75" spans="1:11" ht="15" x14ac:dyDescent="0.2">
      <c r="A75" s="145" t="s">
        <v>100</v>
      </c>
      <c r="B75" s="146">
        <f>+COUNTIF(G51:G72,1)</f>
        <v>18</v>
      </c>
      <c r="C75" s="147"/>
      <c r="D75" s="148" t="s">
        <v>101</v>
      </c>
      <c r="E75" s="149"/>
      <c r="F75" s="149"/>
      <c r="G75" s="147"/>
      <c r="H75" s="150">
        <f>+COUNTIF(I51:I72,1)</f>
        <v>18</v>
      </c>
      <c r="I75" s="149"/>
    </row>
    <row r="76" spans="1:11" ht="15" x14ac:dyDescent="0.2">
      <c r="A76" s="152" t="s">
        <v>112</v>
      </c>
      <c r="B76" s="153">
        <f>+COUNTIF(G51:G72,2)</f>
        <v>4</v>
      </c>
      <c r="C76" s="154"/>
      <c r="D76" s="155" t="s">
        <v>19</v>
      </c>
      <c r="E76" s="120"/>
      <c r="F76" s="120"/>
      <c r="G76" s="154"/>
      <c r="H76" s="156">
        <f>+COUNTIF(I51:I72,2)</f>
        <v>4</v>
      </c>
      <c r="I76" s="120"/>
    </row>
    <row r="77" spans="1:11" ht="20.25" thickBot="1" x14ac:dyDescent="0.45">
      <c r="A77" s="157"/>
      <c r="B77" s="158">
        <f>SUM(B75:B76)</f>
        <v>22</v>
      </c>
      <c r="C77" s="159"/>
      <c r="D77" s="160" t="s">
        <v>0</v>
      </c>
      <c r="E77" s="161"/>
      <c r="F77" s="161"/>
      <c r="G77" s="162"/>
      <c r="H77" s="163">
        <f>SUM(H75:H76)</f>
        <v>22</v>
      </c>
      <c r="I77" s="164"/>
    </row>
  </sheetData>
  <sortState ref="B51:H72">
    <sortCondition ref="H51:H72"/>
  </sortState>
  <mergeCells count="31">
    <mergeCell ref="A1:K1"/>
    <mergeCell ref="A3:A4"/>
    <mergeCell ref="B3:B4"/>
    <mergeCell ref="C3:C4"/>
    <mergeCell ref="D3:D4"/>
    <mergeCell ref="E3:E4"/>
    <mergeCell ref="H3:H4"/>
    <mergeCell ref="K3:K4"/>
    <mergeCell ref="AD3:AD4"/>
    <mergeCell ref="AE3:AE4"/>
    <mergeCell ref="A20:A21"/>
    <mergeCell ref="B20:B21"/>
    <mergeCell ref="C20:C21"/>
    <mergeCell ref="D20:D21"/>
    <mergeCell ref="E20:E21"/>
    <mergeCell ref="H20:H21"/>
    <mergeCell ref="K20:K21"/>
    <mergeCell ref="H34:H35"/>
    <mergeCell ref="K49:K50"/>
    <mergeCell ref="K34:K35"/>
    <mergeCell ref="A49:A50"/>
    <mergeCell ref="B49:B50"/>
    <mergeCell ref="C49:C50"/>
    <mergeCell ref="D49:D50"/>
    <mergeCell ref="E49:E50"/>
    <mergeCell ref="H49:H50"/>
    <mergeCell ref="A34:A35"/>
    <mergeCell ref="B34:B35"/>
    <mergeCell ref="C34:C35"/>
    <mergeCell ref="D34:D35"/>
    <mergeCell ref="E34:E35"/>
  </mergeCells>
  <conditionalFormatting sqref="H5:H8 H10:H12">
    <cfRule type="cellIs" dxfId="215" priority="67" stopIfTrue="1" operator="equal">
      <formula>"Dropped"</formula>
    </cfRule>
    <cfRule type="cellIs" dxfId="214" priority="68" stopIfTrue="1" operator="equal">
      <formula>"Left"</formula>
    </cfRule>
    <cfRule type="cellIs" dxfId="213" priority="69" stopIfTrue="1" operator="equal">
      <formula>"Incomplete"</formula>
    </cfRule>
    <cfRule type="cellIs" dxfId="212" priority="70" stopIfTrue="1" operator="equal">
      <formula>"Complete"</formula>
    </cfRule>
  </conditionalFormatting>
  <conditionalFormatting sqref="H22:H25">
    <cfRule type="cellIs" dxfId="211" priority="61" stopIfTrue="1" operator="equal">
      <formula>"Dropped"</formula>
    </cfRule>
    <cfRule type="cellIs" dxfId="210" priority="62" stopIfTrue="1" operator="equal">
      <formula>"Left"</formula>
    </cfRule>
    <cfRule type="cellIs" dxfId="209" priority="63" stopIfTrue="1" operator="equal">
      <formula>"Incomplete"</formula>
    </cfRule>
    <cfRule type="cellIs" dxfId="208" priority="64" stopIfTrue="1" operator="equal">
      <formula>"Complete"</formula>
    </cfRule>
  </conditionalFormatting>
  <conditionalFormatting sqref="H36:H37 H39:H41">
    <cfRule type="cellIs" dxfId="207" priority="55" stopIfTrue="1" operator="equal">
      <formula>"Dropped"</formula>
    </cfRule>
    <cfRule type="cellIs" dxfId="206" priority="56" stopIfTrue="1" operator="equal">
      <formula>"Left"</formula>
    </cfRule>
    <cfRule type="cellIs" dxfId="205" priority="57" stopIfTrue="1" operator="equal">
      <formula>"Incomplete"</formula>
    </cfRule>
    <cfRule type="cellIs" dxfId="204" priority="58" stopIfTrue="1" operator="equal">
      <formula>"Complete"</formula>
    </cfRule>
  </conditionalFormatting>
  <conditionalFormatting sqref="H51 H53:H70 H72">
    <cfRule type="cellIs" dxfId="203" priority="49" stopIfTrue="1" operator="equal">
      <formula>"Dropped"</formula>
    </cfRule>
    <cfRule type="cellIs" dxfId="202" priority="50" stopIfTrue="1" operator="equal">
      <formula>"Left"</formula>
    </cfRule>
    <cfRule type="cellIs" dxfId="201" priority="51" stopIfTrue="1" operator="equal">
      <formula>"Incomplete"</formula>
    </cfRule>
    <cfRule type="cellIs" dxfId="200" priority="52" stopIfTrue="1" operator="equal">
      <formula>"Complete"</formula>
    </cfRule>
  </conditionalFormatting>
  <conditionalFormatting sqref="H9">
    <cfRule type="cellIs" dxfId="199" priority="43" stopIfTrue="1" operator="equal">
      <formula>"Dropped"</formula>
    </cfRule>
    <cfRule type="cellIs" dxfId="198" priority="44" stopIfTrue="1" operator="equal">
      <formula>"Left"</formula>
    </cfRule>
    <cfRule type="cellIs" dxfId="197" priority="45" stopIfTrue="1" operator="equal">
      <formula>"Incomplete"</formula>
    </cfRule>
    <cfRule type="cellIs" dxfId="196" priority="46" stopIfTrue="1" operator="equal">
      <formula>"Complete"</formula>
    </cfRule>
  </conditionalFormatting>
  <conditionalFormatting sqref="H52">
    <cfRule type="cellIs" dxfId="195" priority="33" stopIfTrue="1" operator="equal">
      <formula>"Dropped"</formula>
    </cfRule>
    <cfRule type="cellIs" dxfId="194" priority="34" stopIfTrue="1" operator="equal">
      <formula>"Left"</formula>
    </cfRule>
    <cfRule type="cellIs" dxfId="193" priority="35" stopIfTrue="1" operator="equal">
      <formula>"Incomplete"</formula>
    </cfRule>
    <cfRule type="cellIs" dxfId="192" priority="36" stopIfTrue="1" operator="equal">
      <formula>"Complete"</formula>
    </cfRule>
  </conditionalFormatting>
  <conditionalFormatting sqref="H26">
    <cfRule type="cellIs" dxfId="191" priority="27" stopIfTrue="1" operator="equal">
      <formula>"Dropped"</formula>
    </cfRule>
    <cfRule type="cellIs" dxfId="190" priority="28" stopIfTrue="1" operator="equal">
      <formula>"Left"</formula>
    </cfRule>
    <cfRule type="cellIs" dxfId="189" priority="29" stopIfTrue="1" operator="equal">
      <formula>"Incomplete"</formula>
    </cfRule>
    <cfRule type="cellIs" dxfId="188" priority="30" stopIfTrue="1" operator="equal">
      <formula>"Complete"</formula>
    </cfRule>
  </conditionalFormatting>
  <conditionalFormatting sqref="H38">
    <cfRule type="cellIs" dxfId="187" priority="17" stopIfTrue="1" operator="equal">
      <formula>"Dropped"</formula>
    </cfRule>
    <cfRule type="cellIs" dxfId="186" priority="18" stopIfTrue="1" operator="equal">
      <formula>"Left"</formula>
    </cfRule>
    <cfRule type="cellIs" dxfId="185" priority="19" stopIfTrue="1" operator="equal">
      <formula>"Incomplete"</formula>
    </cfRule>
    <cfRule type="cellIs" dxfId="184" priority="20" stopIfTrue="1" operator="equal">
      <formula>"Complete"</formula>
    </cfRule>
  </conditionalFormatting>
  <conditionalFormatting sqref="H71">
    <cfRule type="cellIs" dxfId="183" priority="11" stopIfTrue="1" operator="equal">
      <formula>"Dropped"</formula>
    </cfRule>
    <cfRule type="cellIs" dxfId="182" priority="12" stopIfTrue="1" operator="equal">
      <formula>"Left"</formula>
    </cfRule>
    <cfRule type="cellIs" dxfId="181" priority="13" stopIfTrue="1" operator="equal">
      <formula>"Incomplete"</formula>
    </cfRule>
    <cfRule type="cellIs" dxfId="180" priority="14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6</vt:i4>
      </vt:variant>
    </vt:vector>
  </HeadingPairs>
  <TitlesOfParts>
    <vt:vector size="34" baseType="lpstr">
      <vt:lpstr>Session Wise D-l</vt:lpstr>
      <vt:lpstr>MS - F21</vt:lpstr>
      <vt:lpstr>MS - S22</vt:lpstr>
      <vt:lpstr>BS F19</vt:lpstr>
      <vt:lpstr>BS S20</vt:lpstr>
      <vt:lpstr>MS(PM) F22</vt:lpstr>
      <vt:lpstr>MS(PM) S22</vt:lpstr>
      <vt:lpstr>MS(ISL) S22</vt:lpstr>
      <vt:lpstr>MS(HRM&amp;OP,MP&amp;SM,Media,ISLM) F21</vt:lpstr>
      <vt:lpstr>BBA,BSS &amp; BS(A&amp;F) S20</vt:lpstr>
      <vt:lpstr>BBA,BSS &amp; BS(A&amp;F) F19</vt:lpstr>
      <vt:lpstr>BS(MBM) F-21</vt:lpstr>
      <vt:lpstr>PhD(MS) S21</vt:lpstr>
      <vt:lpstr>MBA F22</vt:lpstr>
      <vt:lpstr>MBA S22</vt:lpstr>
      <vt:lpstr>MBA F21</vt:lpstr>
      <vt:lpstr>MBA(WE) F22</vt:lpstr>
      <vt:lpstr>MBA(WE) S22</vt:lpstr>
      <vt:lpstr>MBA(WE) F21</vt:lpstr>
      <vt:lpstr>MS(ES) F21</vt:lpstr>
      <vt:lpstr>BS(ES) S20</vt:lpstr>
      <vt:lpstr>BS(ES) F19</vt:lpstr>
      <vt:lpstr>BS(Psy) F19</vt:lpstr>
      <vt:lpstr>BS(Psy) S20</vt:lpstr>
      <vt:lpstr>MS CP F21</vt:lpstr>
      <vt:lpstr>MS CP S22</vt:lpstr>
      <vt:lpstr>M.Phil F21</vt:lpstr>
      <vt:lpstr>M.Phil S22</vt:lpstr>
      <vt:lpstr>'BBA,BSS &amp; BS(A&amp;F) F19'!abc</vt:lpstr>
      <vt:lpstr>'BBA,BSS &amp; BS(A&amp;F) S20'!abc</vt:lpstr>
      <vt:lpstr>'BS(MBM) F-21'!abc</vt:lpstr>
      <vt:lpstr>'BBA,BSS &amp; BS(A&amp;F) F19'!abc_1</vt:lpstr>
      <vt:lpstr>'BBA,BSS &amp; BS(A&amp;F) S20'!abc_1</vt:lpstr>
      <vt:lpstr>'BS(MBM) F-21'!abc_1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2025-07-15T07:02:07Z</dcterms:modified>
</cp:coreProperties>
</file>